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202300"/>
  <mc:AlternateContent xmlns:mc="http://schemas.openxmlformats.org/markup-compatibility/2006">
    <mc:Choice Requires="x15">
      <x15ac:absPath xmlns:x15ac="http://schemas.microsoft.com/office/spreadsheetml/2010/11/ac" url="https://granzow.sharepoint.com/sites/salg/Delte dokumenter/Salg/MARKETING/DIVERSE SERVICE/"/>
    </mc:Choice>
  </mc:AlternateContent>
  <xr:revisionPtr revIDLastSave="329" documentId="8_{A0041511-4D79-354B-B0B5-2C62493BC1C8}" xr6:coauthVersionLast="47" xr6:coauthVersionMax="47" xr10:uidLastSave="{4463B0FE-984E-D744-B7B0-396CDBC1DA35}"/>
  <bookViews>
    <workbookView xWindow="-39020" yWindow="-640" windowWidth="38400" windowHeight="19680" xr2:uid="{B6E08DB2-6585-234B-8B02-5BACA39B6886}"/>
  </bookViews>
  <sheets>
    <sheet name="Beregning af årlig omkostn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1" i="1" l="1"/>
  <c r="G64" i="1"/>
  <c r="I64" i="1" s="1"/>
  <c r="I61" i="1"/>
  <c r="L61" i="1" s="1"/>
  <c r="N61" i="1" s="1"/>
  <c r="G66" i="1"/>
  <c r="I66" i="1" s="1"/>
  <c r="L66" i="1" s="1"/>
  <c r="N66" i="1" s="1"/>
  <c r="T23" i="1"/>
  <c r="T22" i="1"/>
  <c r="T31" i="1" l="1"/>
  <c r="N32" i="1" s="1"/>
  <c r="T33" i="1" s="1"/>
  <c r="N38" i="1" s="1"/>
  <c r="L64" i="1"/>
  <c r="N64" i="1" s="1"/>
  <c r="N34" i="1" l="1"/>
</calcChain>
</file>

<file path=xl/sharedStrings.xml><?xml version="1.0" encoding="utf-8"?>
<sst xmlns="http://schemas.openxmlformats.org/spreadsheetml/2006/main" count="41" uniqueCount="41">
  <si>
    <t>Beregning af årlige omkostninger ved lækage i et trykluftssystem</t>
  </si>
  <si>
    <t>Faktor</t>
  </si>
  <si>
    <t>Beregneren</t>
  </si>
  <si>
    <t>Hulareal</t>
  </si>
  <si>
    <t>mm2</t>
  </si>
  <si>
    <t>Indtast tryk i bar</t>
  </si>
  <si>
    <t>Bar</t>
  </si>
  <si>
    <t>Indtast lækage huldiameter i mm</t>
  </si>
  <si>
    <t>mm</t>
  </si>
  <si>
    <t>Indtast antallet af lækage huller</t>
  </si>
  <si>
    <t>stk.</t>
  </si>
  <si>
    <t>Trykluftstab pr. minut</t>
  </si>
  <si>
    <t>pr. år</t>
  </si>
  <si>
    <t>Kontakt os for yderligere rådgivning eller assistance til lækagesøgningskontrol eller reparation af kendte lækager. Hos Granzow A/S har vi de rette materialer og udstyr til at udføre en effektiv lækagesøgning og sikre, at dit trykluftsystem kører optimalt.</t>
  </si>
  <si>
    <t>www.granzow.dk</t>
  </si>
  <si>
    <t>Tlf. +45 4320 2600</t>
  </si>
  <si>
    <t>Eksempler</t>
  </si>
  <si>
    <t>kwh/år</t>
  </si>
  <si>
    <t>l/min.</t>
  </si>
  <si>
    <t>Energipris</t>
  </si>
  <si>
    <t>DKK/kwh</t>
  </si>
  <si>
    <t>Udgift/måned [DKK]</t>
  </si>
  <si>
    <t>Udgift/år [DKK]</t>
  </si>
  <si>
    <t>Udgift i levetiden (ved 10 år) [DKK]</t>
  </si>
  <si>
    <t xml:space="preserve">Årligt omkostning [DKK] </t>
  </si>
  <si>
    <r>
      <t>m</t>
    </r>
    <r>
      <rPr>
        <b/>
        <vertAlign val="superscript"/>
        <sz val="12"/>
        <rFont val="Arial"/>
        <family val="2"/>
      </rPr>
      <t>3</t>
    </r>
    <r>
      <rPr>
        <b/>
        <sz val="12"/>
        <rFont val="Arial"/>
        <family val="2"/>
      </rPr>
      <t>/dag</t>
    </r>
  </si>
  <si>
    <r>
      <t>Årligt energitab ved 0,12 kwh/m</t>
    </r>
    <r>
      <rPr>
        <vertAlign val="superscript"/>
        <sz val="14"/>
        <rFont val="Arial"/>
        <family val="2"/>
      </rPr>
      <t>3</t>
    </r>
  </si>
  <si>
    <t>Book tid til en lækagesøgning hos Ernst</t>
  </si>
  <si>
    <t>Med vores LEAQS-ekspert er du i sikre hænder. Ernst er en af Danmarks mest erfarne lækageeksperter.</t>
  </si>
  <si>
    <t>Han undersøger dit anlæg og kan hjælpe dig med at bestille de rette materialer hjem, hvis der er behov for udskiftning i dit anlæg.</t>
  </si>
  <si>
    <t>Det kan være en utæt cylinder eller en knækket slange, som skal udskiftes for at forebygge driftsstop eller øge driftssikkerheden.</t>
  </si>
  <si>
    <t>ewh@granzow.dk</t>
  </si>
  <si>
    <t>E-mail:</t>
  </si>
  <si>
    <t>Ernst Weis Hansen</t>
  </si>
  <si>
    <t>Tlf. nr.:</t>
  </si>
  <si>
    <t xml:space="preserve"> +45 30 17 78 54</t>
  </si>
  <si>
    <t>Tabellen nedenunder viser besparelsespotentialet baseret på 20% lækage med en omkostning på 0,12 kwh pr. kubikmeter, 24 timers drift 365 dage om året samt energipris indtastet på forrige side. Mange installationer har et lækageniveau på mindst 20 %.</t>
  </si>
  <si>
    <r>
      <rPr>
        <b/>
        <sz val="14"/>
        <rFont val="Arial"/>
        <family val="2"/>
      </rPr>
      <t xml:space="preserve">Har du nogensinde tænkt over, hvor meget lækager i dit trykluftsystem koster din virksomhed? </t>
    </r>
    <r>
      <rPr>
        <sz val="14"/>
        <rFont val="Arial"/>
        <family val="2"/>
      </rPr>
      <t xml:space="preserve">
Hos Granzow A/S har vi udviklet en lækagetabsberegner, der giver dig mulighed for at estimere de årlige omkostninger 
ved lækager i dit trykluftsystem. Vores lækagetabsberegner er baseret på forskellige eksempler fra branchelitteraturen og er designet til at give dig en vejledende beregning af de årlige omkostninger ved lækager i dit trykluftsystem.
Ved at indtaste dine egne data om tryk, størrelsen på lækagehullet, energipris og antallet af lækagehuller kan du få et overblik over, 
hvor meget du potentielt kan spare ved at identificere og tætne disse lækager.</t>
    </r>
  </si>
  <si>
    <t>Indtast selv jeres forbrug i de grønne felter.</t>
  </si>
  <si>
    <t>Landsdækkende lækageekspert</t>
  </si>
  <si>
    <t>Kontaktoplysninger: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</si>
</sst>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 ;\-#,##0\ "/>
    <numFmt numFmtId="166" formatCode="#,##0.00_ ;\-#,##0.00\ "/>
    <numFmt numFmtId="167" formatCode="_-* #,##0\ [$kr.-406]_-;\-* #,##0\ [$kr.-406]_-;_-* &quot;-&quot;\ [$kr.-406]_-;_-@_-"/>
  </numFmts>
  <fonts count="21" x14ac:knownFonts="1">
    <font>
      <sz val="12"/>
      <color theme="1"/>
      <name val="Aptos Narrow"/>
      <family val="2"/>
      <scheme val="minor"/>
    </font>
    <font>
      <u/>
      <sz val="12"/>
      <color theme="10"/>
      <name val="Aptos Narrow"/>
      <family val="2"/>
      <scheme val="minor"/>
    </font>
    <font>
      <b/>
      <sz val="26"/>
      <color rgb="FF1E633D"/>
      <name val="Arial"/>
      <family val="2"/>
    </font>
    <font>
      <b/>
      <sz val="10"/>
      <name val="Arial"/>
      <family val="2"/>
    </font>
    <font>
      <sz val="14"/>
      <name val="Arial"/>
      <family val="2"/>
    </font>
    <font>
      <b/>
      <sz val="14"/>
      <name val="Arial"/>
      <family val="2"/>
    </font>
    <font>
      <sz val="12"/>
      <name val="Arial"/>
      <family val="2"/>
    </font>
    <font>
      <sz val="20"/>
      <color theme="0"/>
      <name val="Arial"/>
      <family val="2"/>
    </font>
    <font>
      <u/>
      <sz val="15"/>
      <color theme="10"/>
      <name val="Arial"/>
      <family val="2"/>
    </font>
    <font>
      <b/>
      <sz val="20"/>
      <name val="Arial"/>
      <family val="2"/>
    </font>
    <font>
      <b/>
      <sz val="12"/>
      <name val="Arial"/>
      <family val="2"/>
    </font>
    <font>
      <b/>
      <vertAlign val="superscript"/>
      <sz val="12"/>
      <name val="Arial"/>
      <family val="2"/>
    </font>
    <font>
      <vertAlign val="superscript"/>
      <sz val="14"/>
      <name val="Arial"/>
      <family val="2"/>
    </font>
    <font>
      <b/>
      <u val="doubleAccounting"/>
      <sz val="14"/>
      <name val="Arial"/>
      <family val="2"/>
    </font>
    <font>
      <b/>
      <sz val="20"/>
      <color theme="1"/>
      <name val="Aptos Narrow"/>
      <scheme val="minor"/>
    </font>
    <font>
      <b/>
      <sz val="18"/>
      <color theme="1"/>
      <name val="Aptos Narrow"/>
      <scheme val="minor"/>
    </font>
    <font>
      <sz val="14"/>
      <color theme="1"/>
      <name val="Aptos Narrow"/>
      <family val="2"/>
      <scheme val="minor"/>
    </font>
    <font>
      <sz val="14"/>
      <color theme="1"/>
      <name val="Arial"/>
      <family val="2"/>
    </font>
    <font>
      <b/>
      <sz val="16"/>
      <color theme="1"/>
      <name val="Aptos Narrow"/>
      <scheme val="minor"/>
    </font>
    <font>
      <sz val="16"/>
      <color theme="1"/>
      <name val="Aptos Narrow"/>
      <scheme val="minor"/>
    </font>
    <font>
      <u/>
      <sz val="16"/>
      <color theme="10"/>
      <name val="Aptos Narrow"/>
      <scheme val="minor"/>
    </font>
  </fonts>
  <fills count="7">
    <fill>
      <patternFill patternType="none"/>
    </fill>
    <fill>
      <patternFill patternType="gray125"/>
    </fill>
    <fill>
      <patternFill patternType="solid">
        <fgColor theme="0"/>
        <bgColor indexed="64"/>
      </patternFill>
    </fill>
    <fill>
      <patternFill patternType="solid">
        <fgColor rgb="FF1E633D"/>
        <bgColor indexed="64"/>
      </patternFill>
    </fill>
    <fill>
      <patternFill patternType="solid">
        <fgColor indexed="65"/>
        <bgColor indexed="64"/>
      </patternFill>
    </fill>
    <fill>
      <patternFill patternType="solid">
        <fgColor theme="9" tint="0.59999389629810485"/>
        <bgColor indexed="64"/>
      </patternFill>
    </fill>
    <fill>
      <patternFill patternType="solid">
        <fgColor rgb="FFB5E7A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medium">
        <color indexed="64"/>
      </bottom>
      <diagonal/>
    </border>
  </borders>
  <cellStyleXfs count="2">
    <xf numFmtId="0" fontId="0" fillId="0" borderId="0"/>
    <xf numFmtId="0" fontId="1" fillId="0" borderId="0" applyNumberFormat="0" applyFill="0" applyBorder="0" applyAlignment="0" applyProtection="0"/>
  </cellStyleXfs>
  <cellXfs count="129">
    <xf numFmtId="0" fontId="0" fillId="0" borderId="0" xfId="0"/>
    <xf numFmtId="0" fontId="0" fillId="2" borderId="1" xfId="0" applyFill="1" applyBorder="1"/>
    <xf numFmtId="0" fontId="2" fillId="2" borderId="2" xfId="0" applyFont="1" applyFill="1" applyBorder="1" applyAlignment="1">
      <alignment vertical="center"/>
    </xf>
    <xf numFmtId="0" fontId="0" fillId="2" borderId="2" xfId="0" applyFill="1" applyBorder="1"/>
    <xf numFmtId="0" fontId="0" fillId="2" borderId="3" xfId="0" applyFill="1" applyBorder="1"/>
    <xf numFmtId="0" fontId="0" fillId="3" borderId="0" xfId="0" applyFill="1"/>
    <xf numFmtId="0" fontId="2" fillId="2" borderId="4" xfId="0" applyFont="1" applyFill="1" applyBorder="1" applyAlignment="1">
      <alignment vertical="center"/>
    </xf>
    <xf numFmtId="0" fontId="0" fillId="2" borderId="0" xfId="0" applyFill="1"/>
    <xf numFmtId="0" fontId="2" fillId="2" borderId="0" xfId="0" applyFont="1" applyFill="1" applyAlignment="1">
      <alignment vertical="center"/>
    </xf>
    <xf numFmtId="0" fontId="0" fillId="2" borderId="5" xfId="0" applyFill="1" applyBorder="1"/>
    <xf numFmtId="0" fontId="2" fillId="2" borderId="6" xfId="0" applyFont="1" applyFill="1" applyBorder="1" applyAlignment="1">
      <alignment vertical="center"/>
    </xf>
    <xf numFmtId="0" fontId="2" fillId="2" borderId="7" xfId="0" applyFont="1" applyFill="1" applyBorder="1" applyAlignment="1">
      <alignment vertical="center"/>
    </xf>
    <xf numFmtId="0" fontId="0" fillId="2" borderId="7" xfId="0" applyFill="1" applyBorder="1"/>
    <xf numFmtId="0" fontId="0" fillId="2" borderId="8" xfId="0" applyFill="1" applyBorder="1"/>
    <xf numFmtId="0" fontId="3" fillId="4" borderId="2" xfId="0" applyFont="1" applyFill="1" applyBorder="1"/>
    <xf numFmtId="0" fontId="0" fillId="4" borderId="2" xfId="0" applyFill="1" applyBorder="1"/>
    <xf numFmtId="0" fontId="0" fillId="4" borderId="2" xfId="0" applyFill="1" applyBorder="1" applyProtection="1">
      <protection hidden="1"/>
    </xf>
    <xf numFmtId="0" fontId="0" fillId="2" borderId="4" xfId="0" applyFill="1" applyBorder="1"/>
    <xf numFmtId="0" fontId="6" fillId="4" borderId="0" xfId="0" applyFont="1" applyFill="1"/>
    <xf numFmtId="0" fontId="0" fillId="4" borderId="0" xfId="0" applyFill="1"/>
    <xf numFmtId="0" fontId="4" fillId="4" borderId="4" xfId="0" applyFont="1" applyFill="1" applyBorder="1"/>
    <xf numFmtId="164" fontId="4" fillId="4" borderId="9" xfId="0" applyNumberFormat="1" applyFont="1" applyFill="1" applyBorder="1" applyProtection="1">
      <protection locked="0"/>
    </xf>
    <xf numFmtId="0" fontId="0" fillId="4" borderId="4" xfId="0" applyFill="1" applyBorder="1"/>
    <xf numFmtId="164" fontId="4" fillId="4" borderId="0" xfId="0" applyNumberFormat="1" applyFont="1" applyFill="1"/>
    <xf numFmtId="1" fontId="4" fillId="4" borderId="9" xfId="0" applyNumberFormat="1" applyFont="1" applyFill="1" applyBorder="1" applyProtection="1">
      <protection locked="0"/>
    </xf>
    <xf numFmtId="2" fontId="4" fillId="4" borderId="0" xfId="0" applyNumberFormat="1" applyFont="1" applyFill="1"/>
    <xf numFmtId="0" fontId="0" fillId="2" borderId="6" xfId="0" applyFill="1" applyBorder="1"/>
    <xf numFmtId="0" fontId="4" fillId="2" borderId="0" xfId="0" applyFont="1" applyFill="1" applyAlignment="1">
      <alignment wrapText="1"/>
    </xf>
    <xf numFmtId="0" fontId="9" fillId="2" borderId="0" xfId="0" applyFont="1" applyFill="1"/>
    <xf numFmtId="165" fontId="4" fillId="4" borderId="11" xfId="0" applyNumberFormat="1" applyFont="1" applyFill="1" applyBorder="1"/>
    <xf numFmtId="165" fontId="4" fillId="4" borderId="0" xfId="0" applyNumberFormat="1" applyFont="1" applyFill="1"/>
    <xf numFmtId="0" fontId="14" fillId="2" borderId="0" xfId="0" applyFont="1" applyFill="1"/>
    <xf numFmtId="0" fontId="16" fillId="2" borderId="0" xfId="0" applyFont="1" applyFill="1"/>
    <xf numFmtId="0" fontId="4" fillId="2" borderId="0" xfId="0" applyFont="1" applyFill="1" applyAlignment="1">
      <alignment vertical="center" wrapText="1"/>
    </xf>
    <xf numFmtId="0" fontId="4" fillId="2" borderId="32" xfId="0" applyFont="1" applyFill="1" applyBorder="1" applyAlignment="1">
      <alignment vertical="center" wrapText="1"/>
    </xf>
    <xf numFmtId="167" fontId="4" fillId="4" borderId="12" xfId="0" applyNumberFormat="1" applyFont="1" applyFill="1" applyBorder="1"/>
    <xf numFmtId="0" fontId="4" fillId="4" borderId="12" xfId="0" applyFont="1" applyFill="1" applyBorder="1"/>
    <xf numFmtId="166" fontId="4" fillId="4" borderId="9" xfId="0" applyNumberFormat="1" applyFont="1" applyFill="1" applyBorder="1" applyProtection="1">
      <protection locked="0"/>
    </xf>
    <xf numFmtId="1" fontId="4" fillId="4" borderId="11" xfId="0" applyNumberFormat="1" applyFont="1" applyFill="1" applyBorder="1"/>
    <xf numFmtId="0" fontId="4" fillId="4" borderId="11" xfId="0" applyFont="1" applyFill="1" applyBorder="1"/>
    <xf numFmtId="0" fontId="4" fillId="4" borderId="0" xfId="0" applyFont="1" applyFill="1"/>
    <xf numFmtId="0" fontId="4" fillId="4" borderId="10" xfId="0" applyFont="1" applyFill="1" applyBorder="1" applyAlignment="1">
      <alignment horizontal="right"/>
    </xf>
    <xf numFmtId="0" fontId="4" fillId="4" borderId="10" xfId="0" applyFont="1" applyFill="1" applyBorder="1"/>
    <xf numFmtId="0" fontId="15" fillId="2" borderId="0" xfId="0" applyFont="1" applyFill="1" applyAlignment="1">
      <alignment wrapText="1"/>
    </xf>
    <xf numFmtId="0" fontId="16" fillId="2" borderId="0" xfId="0" applyFont="1" applyFill="1" applyAlignment="1">
      <alignment horizontal="left" indent="1"/>
    </xf>
    <xf numFmtId="0" fontId="18" fillId="2" borderId="0" xfId="0" applyFont="1" applyFill="1" applyAlignment="1">
      <alignment horizontal="left" indent="1"/>
    </xf>
    <xf numFmtId="0" fontId="19" fillId="2" borderId="0" xfId="0" applyFont="1" applyFill="1"/>
    <xf numFmtId="0" fontId="19" fillId="2" borderId="0" xfId="0" applyFont="1" applyFill="1" applyAlignment="1">
      <alignment horizontal="left" indent="1"/>
    </xf>
    <xf numFmtId="0" fontId="19" fillId="2" borderId="0" xfId="0" quotePrefix="1" applyFont="1" applyFill="1" applyAlignment="1">
      <alignment horizontal="left" indent="1"/>
    </xf>
    <xf numFmtId="0" fontId="20" fillId="2" borderId="0" xfId="1" applyFont="1" applyFill="1" applyAlignment="1">
      <alignment horizontal="left" indent="1"/>
    </xf>
    <xf numFmtId="0" fontId="14" fillId="2" borderId="0" xfId="0" applyFont="1" applyFill="1" applyAlignment="1">
      <alignment horizontal="left" wrapText="1"/>
    </xf>
    <xf numFmtId="0" fontId="4" fillId="2" borderId="0" xfId="0" applyFont="1" applyFill="1" applyAlignment="1">
      <alignment horizontal="left" vertical="center" wrapText="1"/>
    </xf>
    <xf numFmtId="0" fontId="17" fillId="6" borderId="29"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2" fillId="2" borderId="0" xfId="0" applyFont="1" applyFill="1" applyAlignment="1">
      <alignment horizontal="left" vertical="center"/>
    </xf>
    <xf numFmtId="0" fontId="4" fillId="4" borderId="0" xfId="0" applyFont="1" applyFill="1" applyAlignment="1">
      <alignment horizontal="left" vertical="top" wrapText="1"/>
    </xf>
    <xf numFmtId="0" fontId="7" fillId="3" borderId="1"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4" fillId="2" borderId="0" xfId="0" applyFont="1" applyFill="1" applyAlignment="1">
      <alignment horizontal="left" vertical="top" wrapText="1"/>
    </xf>
    <xf numFmtId="0" fontId="8" fillId="2" borderId="0" xfId="1" applyFont="1" applyFill="1" applyBorder="1" applyAlignment="1">
      <alignment horizontal="left" wrapText="1"/>
    </xf>
    <xf numFmtId="0" fontId="4" fillId="2" borderId="0" xfId="0" applyFont="1" applyFill="1" applyAlignment="1">
      <alignment horizontal="center" wrapText="1"/>
    </xf>
    <xf numFmtId="0" fontId="0" fillId="2" borderId="1"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 xfId="0" applyFont="1" applyFill="1" applyBorder="1" applyAlignment="1">
      <alignment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0" fontId="10" fillId="2" borderId="0" xfId="0" applyFont="1" applyFill="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8" xfId="0" applyFont="1" applyFill="1" applyBorder="1" applyAlignment="1">
      <alignment vertical="center"/>
    </xf>
    <xf numFmtId="0" fontId="4" fillId="5" borderId="22"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65" fontId="4" fillId="0" borderId="24" xfId="0" applyNumberFormat="1" applyFont="1" applyBorder="1" applyAlignment="1">
      <alignment horizontal="right" vertical="center"/>
    </xf>
    <xf numFmtId="165" fontId="4" fillId="0" borderId="23" xfId="0" applyNumberFormat="1" applyFont="1" applyBorder="1" applyAlignment="1">
      <alignment horizontal="right" vertical="center"/>
    </xf>
    <xf numFmtId="165" fontId="4" fillId="0" borderId="19" xfId="0" applyNumberFormat="1" applyFont="1" applyBorder="1" applyAlignment="1">
      <alignment horizontal="right" vertical="center"/>
    </xf>
    <xf numFmtId="165" fontId="4" fillId="0" borderId="18" xfId="0" applyNumberFormat="1" applyFont="1" applyBorder="1" applyAlignment="1">
      <alignment horizontal="right" vertical="center"/>
    </xf>
    <xf numFmtId="167" fontId="4" fillId="2" borderId="24" xfId="0" applyNumberFormat="1" applyFont="1" applyFill="1" applyBorder="1" applyAlignment="1">
      <alignment horizontal="center" vertical="center"/>
    </xf>
    <xf numFmtId="167" fontId="4" fillId="2" borderId="25" xfId="0" applyNumberFormat="1" applyFont="1" applyFill="1" applyBorder="1" applyAlignment="1">
      <alignment horizontal="center" vertical="center"/>
    </xf>
    <xf numFmtId="167" fontId="4" fillId="2" borderId="23" xfId="0" applyNumberFormat="1" applyFont="1" applyFill="1" applyBorder="1" applyAlignment="1">
      <alignment horizontal="center" vertical="center"/>
    </xf>
    <xf numFmtId="167" fontId="4" fillId="2" borderId="19" xfId="0" applyNumberFormat="1" applyFont="1" applyFill="1" applyBorder="1" applyAlignment="1">
      <alignment horizontal="center" vertical="center"/>
    </xf>
    <xf numFmtId="167" fontId="4" fillId="2" borderId="20" xfId="0" applyNumberFormat="1" applyFont="1" applyFill="1" applyBorder="1" applyAlignment="1">
      <alignment horizontal="center" vertical="center"/>
    </xf>
    <xf numFmtId="167" fontId="4" fillId="2" borderId="18" xfId="0" applyNumberFormat="1" applyFont="1" applyFill="1" applyBorder="1" applyAlignment="1">
      <alignment horizontal="center" vertical="center"/>
    </xf>
    <xf numFmtId="167" fontId="13" fillId="2" borderId="16" xfId="0" applyNumberFormat="1" applyFont="1" applyFill="1" applyBorder="1" applyAlignment="1">
      <alignment horizontal="center" vertical="center"/>
    </xf>
    <xf numFmtId="167" fontId="13" fillId="2" borderId="15" xfId="0" applyNumberFormat="1" applyFont="1" applyFill="1" applyBorder="1" applyAlignment="1">
      <alignment horizontal="center" vertical="center"/>
    </xf>
    <xf numFmtId="167" fontId="13" fillId="2" borderId="19" xfId="0" applyNumberFormat="1" applyFont="1" applyFill="1" applyBorder="1" applyAlignment="1">
      <alignment horizontal="center" vertical="center"/>
    </xf>
    <xf numFmtId="167" fontId="13" fillId="2" borderId="18" xfId="0" applyNumberFormat="1" applyFont="1" applyFill="1" applyBorder="1" applyAlignment="1">
      <alignment horizontal="center" vertical="center"/>
    </xf>
    <xf numFmtId="167" fontId="4" fillId="2" borderId="26" xfId="0" applyNumberFormat="1" applyFont="1" applyFill="1" applyBorder="1" applyAlignment="1">
      <alignment horizontal="center" vertical="center"/>
    </xf>
    <xf numFmtId="167" fontId="4" fillId="2" borderId="21" xfId="0" applyNumberFormat="1" applyFont="1" applyFill="1" applyBorder="1" applyAlignment="1">
      <alignment horizontal="center" vertical="center"/>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65" fontId="4" fillId="0" borderId="14" xfId="0" applyNumberFormat="1" applyFont="1" applyBorder="1" applyAlignment="1">
      <alignment horizontal="right" vertical="center"/>
    </xf>
    <xf numFmtId="165" fontId="4" fillId="0" borderId="13" xfId="0" applyNumberFormat="1" applyFont="1" applyBorder="1" applyAlignment="1">
      <alignment horizontal="right" vertical="center"/>
    </xf>
    <xf numFmtId="165" fontId="4" fillId="0" borderId="16" xfId="0" applyNumberFormat="1" applyFont="1" applyBorder="1" applyAlignment="1">
      <alignment horizontal="right" vertical="center"/>
    </xf>
    <xf numFmtId="165" fontId="4" fillId="0" borderId="15" xfId="0" applyNumberFormat="1" applyFont="1" applyBorder="1" applyAlignment="1">
      <alignment horizontal="right" vertical="center"/>
    </xf>
    <xf numFmtId="167" fontId="4" fillId="2" borderId="14" xfId="0" applyNumberFormat="1" applyFont="1" applyFill="1" applyBorder="1" applyAlignment="1">
      <alignment horizontal="center" vertical="center"/>
    </xf>
    <xf numFmtId="167" fontId="4" fillId="2" borderId="2" xfId="0" applyNumberFormat="1" applyFont="1" applyFill="1" applyBorder="1" applyAlignment="1">
      <alignment horizontal="center" vertical="center"/>
    </xf>
    <xf numFmtId="167" fontId="4" fillId="2" borderId="13" xfId="0" applyNumberFormat="1" applyFont="1" applyFill="1" applyBorder="1" applyAlignment="1">
      <alignment horizontal="center" vertical="center"/>
    </xf>
    <xf numFmtId="167" fontId="4" fillId="2" borderId="16" xfId="0" applyNumberFormat="1" applyFont="1" applyFill="1" applyBorder="1" applyAlignment="1">
      <alignment horizontal="center" vertical="center"/>
    </xf>
    <xf numFmtId="167" fontId="4" fillId="2" borderId="0" xfId="0" applyNumberFormat="1" applyFont="1" applyFill="1" applyAlignment="1">
      <alignment horizontal="center" vertical="center"/>
    </xf>
    <xf numFmtId="167" fontId="4" fillId="2" borderId="15" xfId="0" applyNumberFormat="1" applyFont="1" applyFill="1" applyBorder="1" applyAlignment="1">
      <alignment horizontal="center" vertical="center"/>
    </xf>
    <xf numFmtId="167" fontId="4" fillId="2" borderId="3" xfId="0" applyNumberFormat="1" applyFont="1" applyFill="1" applyBorder="1" applyAlignment="1">
      <alignment horizontal="center" vertical="center"/>
    </xf>
    <xf numFmtId="167" fontId="4" fillId="2" borderId="5" xfId="0" applyNumberFormat="1" applyFont="1" applyFill="1" applyBorder="1" applyAlignment="1">
      <alignment horizontal="center" vertical="center"/>
    </xf>
    <xf numFmtId="0" fontId="4" fillId="5" borderId="6"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165" fontId="4" fillId="0" borderId="0" xfId="0" applyNumberFormat="1" applyFont="1" applyAlignment="1">
      <alignment horizontal="right" vertical="center"/>
    </xf>
    <xf numFmtId="165" fontId="4" fillId="0" borderId="7" xfId="0" applyNumberFormat="1" applyFont="1" applyBorder="1" applyAlignment="1">
      <alignment horizontal="right" vertical="center"/>
    </xf>
    <xf numFmtId="165" fontId="4" fillId="0" borderId="27" xfId="0" applyNumberFormat="1" applyFont="1" applyBorder="1" applyAlignment="1">
      <alignment horizontal="right" vertical="center"/>
    </xf>
    <xf numFmtId="167" fontId="4" fillId="2" borderId="28" xfId="0" applyNumberFormat="1" applyFont="1" applyFill="1" applyBorder="1" applyAlignment="1">
      <alignment horizontal="center" vertical="center"/>
    </xf>
    <xf numFmtId="167" fontId="4" fillId="2" borderId="7" xfId="0" applyNumberFormat="1" applyFont="1" applyFill="1" applyBorder="1" applyAlignment="1">
      <alignment horizontal="center" vertical="center"/>
    </xf>
    <xf numFmtId="167" fontId="4" fillId="2" borderId="27" xfId="0" applyNumberFormat="1" applyFont="1" applyFill="1" applyBorder="1" applyAlignment="1">
      <alignment horizontal="center" vertical="center"/>
    </xf>
    <xf numFmtId="167" fontId="13" fillId="2" borderId="0" xfId="0" applyNumberFormat="1" applyFont="1" applyFill="1" applyAlignment="1">
      <alignment horizontal="center" vertical="center"/>
    </xf>
    <xf numFmtId="167" fontId="13" fillId="2" borderId="7" xfId="0" applyNumberFormat="1" applyFont="1" applyFill="1" applyBorder="1" applyAlignment="1">
      <alignment horizontal="center" vertical="center"/>
    </xf>
    <xf numFmtId="167" fontId="4" fillId="2" borderId="8" xfId="0" applyNumberFormat="1" applyFont="1" applyFill="1" applyBorder="1" applyAlignment="1">
      <alignment horizontal="center" vertical="center"/>
    </xf>
  </cellXfs>
  <cellStyles count="2">
    <cellStyle name="Link" xfId="1" builtinId="8"/>
    <cellStyle name="Normal" xfId="0" builtinId="0"/>
  </cellStyles>
  <dxfs count="0"/>
  <tableStyles count="0" defaultTableStyle="TableStyleMedium2" defaultPivotStyle="PivotStyleLight16"/>
  <colors>
    <mruColors>
      <color rgb="FFB5E7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558800</xdr:colOff>
      <xdr:row>24</xdr:row>
      <xdr:rowOff>76200</xdr:rowOff>
    </xdr:from>
    <xdr:to>
      <xdr:col>10</xdr:col>
      <xdr:colOff>254000</xdr:colOff>
      <xdr:row>26</xdr:row>
      <xdr:rowOff>12700</xdr:rowOff>
    </xdr:to>
    <xdr:sp macro="" textlink="">
      <xdr:nvSpPr>
        <xdr:cNvPr id="2" name="AutoShape 28">
          <a:extLst>
            <a:ext uri="{FF2B5EF4-FFF2-40B4-BE49-F238E27FC236}">
              <a16:creationId xmlns:a16="http://schemas.microsoft.com/office/drawing/2014/main" id="{C8447A77-3A33-7940-B93F-714EE0CCCB8E}"/>
            </a:ext>
          </a:extLst>
        </xdr:cNvPr>
        <xdr:cNvSpPr>
          <a:spLocks noChangeArrowheads="1"/>
        </xdr:cNvSpPr>
      </xdr:nvSpPr>
      <xdr:spPr bwMode="auto">
        <a:xfrm>
          <a:off x="8153400" y="4292600"/>
          <a:ext cx="520700" cy="330200"/>
        </a:xfrm>
        <a:prstGeom prst="rightArrow">
          <a:avLst>
            <a:gd name="adj1" fmla="val 50000"/>
            <a:gd name="adj2" fmla="val 77503"/>
          </a:avLst>
        </a:prstGeom>
        <a:solidFill>
          <a:srgbClr val="1E633D"/>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558800</xdr:colOff>
      <xdr:row>26</xdr:row>
      <xdr:rowOff>139700</xdr:rowOff>
    </xdr:from>
    <xdr:to>
      <xdr:col>10</xdr:col>
      <xdr:colOff>254000</xdr:colOff>
      <xdr:row>28</xdr:row>
      <xdr:rowOff>25400</xdr:rowOff>
    </xdr:to>
    <xdr:sp macro="" textlink="">
      <xdr:nvSpPr>
        <xdr:cNvPr id="3" name="AutoShape 29">
          <a:extLst>
            <a:ext uri="{FF2B5EF4-FFF2-40B4-BE49-F238E27FC236}">
              <a16:creationId xmlns:a16="http://schemas.microsoft.com/office/drawing/2014/main" id="{B37E7E64-6F91-1A46-85C5-94351449F653}"/>
            </a:ext>
          </a:extLst>
        </xdr:cNvPr>
        <xdr:cNvSpPr>
          <a:spLocks noChangeArrowheads="1"/>
        </xdr:cNvSpPr>
      </xdr:nvSpPr>
      <xdr:spPr bwMode="auto">
        <a:xfrm>
          <a:off x="8153400" y="4749800"/>
          <a:ext cx="520700" cy="342900"/>
        </a:xfrm>
        <a:prstGeom prst="rightArrow">
          <a:avLst>
            <a:gd name="adj1" fmla="val 50000"/>
            <a:gd name="adj2" fmla="val 78534"/>
          </a:avLst>
        </a:prstGeom>
        <a:solidFill>
          <a:srgbClr val="1E633D"/>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558800</xdr:colOff>
      <xdr:row>28</xdr:row>
      <xdr:rowOff>139700</xdr:rowOff>
    </xdr:from>
    <xdr:to>
      <xdr:col>10</xdr:col>
      <xdr:colOff>254000</xdr:colOff>
      <xdr:row>30</xdr:row>
      <xdr:rowOff>12700</xdr:rowOff>
    </xdr:to>
    <xdr:sp macro="" textlink="">
      <xdr:nvSpPr>
        <xdr:cNvPr id="4" name="AutoShape 30">
          <a:extLst>
            <a:ext uri="{FF2B5EF4-FFF2-40B4-BE49-F238E27FC236}">
              <a16:creationId xmlns:a16="http://schemas.microsoft.com/office/drawing/2014/main" id="{969D4807-391D-924A-84AF-5B98A19F6152}"/>
            </a:ext>
          </a:extLst>
        </xdr:cNvPr>
        <xdr:cNvSpPr>
          <a:spLocks noChangeArrowheads="1"/>
        </xdr:cNvSpPr>
      </xdr:nvSpPr>
      <xdr:spPr bwMode="auto">
        <a:xfrm>
          <a:off x="8321675" y="5264150"/>
          <a:ext cx="523875" cy="330200"/>
        </a:xfrm>
        <a:prstGeom prst="rightArrow">
          <a:avLst>
            <a:gd name="adj1" fmla="val 50000"/>
            <a:gd name="adj2" fmla="val 77503"/>
          </a:avLst>
        </a:prstGeom>
        <a:solidFill>
          <a:srgbClr val="1E633D"/>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13</xdr:col>
      <xdr:colOff>692150</xdr:colOff>
      <xdr:row>43</xdr:row>
      <xdr:rowOff>158750</xdr:rowOff>
    </xdr:from>
    <xdr:ext cx="65" cy="172227"/>
    <xdr:sp macro="" textlink="">
      <xdr:nvSpPr>
        <xdr:cNvPr id="6" name="Tekstfelt 5">
          <a:extLst>
            <a:ext uri="{FF2B5EF4-FFF2-40B4-BE49-F238E27FC236}">
              <a16:creationId xmlns:a16="http://schemas.microsoft.com/office/drawing/2014/main" id="{86203566-2BC3-BA47-B1EC-89DEACD11497}"/>
            </a:ext>
          </a:extLst>
        </xdr:cNvPr>
        <xdr:cNvSpPr txBox="1"/>
      </xdr:nvSpPr>
      <xdr:spPr>
        <a:xfrm>
          <a:off x="12312650" y="786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a-DK"/>
        </a:p>
      </xdr:txBody>
    </xdr:sp>
    <xdr:clientData/>
  </xdr:oneCellAnchor>
  <xdr:oneCellAnchor>
    <xdr:from>
      <xdr:col>4</xdr:col>
      <xdr:colOff>6350</xdr:colOff>
      <xdr:row>58</xdr:row>
      <xdr:rowOff>127000</xdr:rowOff>
    </xdr:from>
    <xdr:ext cx="1631950" cy="191653"/>
    <mc:AlternateContent xmlns:mc="http://schemas.openxmlformats.org/markup-compatibility/2006" xmlns:a14="http://schemas.microsoft.com/office/drawing/2010/main">
      <mc:Choice Requires="a14">
        <xdr:sp macro="" textlink="">
          <xdr:nvSpPr>
            <xdr:cNvPr id="7" name="Tekstfelt 6">
              <a:extLst>
                <a:ext uri="{FF2B5EF4-FFF2-40B4-BE49-F238E27FC236}">
                  <a16:creationId xmlns:a16="http://schemas.microsoft.com/office/drawing/2014/main" id="{E04C5997-D46B-064C-9055-89FC3C5DBBDC}"/>
                </a:ext>
              </a:extLst>
            </xdr:cNvPr>
            <xdr:cNvSpPr txBox="1"/>
          </xdr:nvSpPr>
          <xdr:spPr>
            <a:xfrm>
              <a:off x="3308350" y="10629900"/>
              <a:ext cx="1631950" cy="191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da-DK" sz="1200" b="1" i="1">
                            <a:latin typeface="Cambria Math" panose="02040503050406030204" pitchFamily="18" charset="0"/>
                          </a:rPr>
                        </m:ctrlPr>
                      </m:fPr>
                      <m:num>
                        <m:sSup>
                          <m:sSupPr>
                            <m:ctrlPr>
                              <a:rPr lang="da-DK" sz="1200" b="1" i="1">
                                <a:latin typeface="Cambria Math" panose="02040503050406030204" pitchFamily="18" charset="0"/>
                              </a:rPr>
                            </m:ctrlPr>
                          </m:sSupPr>
                          <m:e>
                            <m:r>
                              <a:rPr lang="da-DK" sz="1200" b="1" i="0">
                                <a:latin typeface="Cambria Math" panose="02040503050406030204" pitchFamily="18" charset="0"/>
                              </a:rPr>
                              <m:t>𝐅𝐨𝐫𝐛𝐫𝐮𝐠</m:t>
                            </m:r>
                            <m:r>
                              <a:rPr lang="da-DK" sz="1200" b="1" i="0">
                                <a:latin typeface="Cambria Math" panose="02040503050406030204" pitchFamily="18" charset="0"/>
                              </a:rPr>
                              <m:t> </m:t>
                            </m:r>
                            <m:r>
                              <a:rPr lang="da-DK" sz="1200" b="1" i="0">
                                <a:latin typeface="Cambria Math" panose="02040503050406030204" pitchFamily="18" charset="0"/>
                              </a:rPr>
                              <m:t>𝐦</m:t>
                            </m:r>
                          </m:e>
                          <m:sup>
                            <m:r>
                              <a:rPr lang="da-DK" sz="1200" b="1" i="0">
                                <a:latin typeface="Cambria Math" panose="02040503050406030204" pitchFamily="18" charset="0"/>
                              </a:rPr>
                              <m:t>𝟑</m:t>
                            </m:r>
                          </m:sup>
                        </m:sSup>
                      </m:num>
                      <m:den>
                        <m:r>
                          <a:rPr lang="da-DK" sz="1200" b="1" i="0">
                            <a:latin typeface="Cambria Math" panose="02040503050406030204" pitchFamily="18" charset="0"/>
                          </a:rPr>
                          <m:t>𝐦𝐢𝐧</m:t>
                        </m:r>
                      </m:den>
                    </m:f>
                  </m:oMath>
                </m:oMathPara>
              </a14:m>
              <a:endParaRPr lang="da-DK" sz="1200" b="1" i="0">
                <a:latin typeface="Arial" panose="020B0604020202020204" pitchFamily="34" charset="0"/>
              </a:endParaRPr>
            </a:p>
            <a:p>
              <a:endParaRPr lang="da-DK" sz="1200" b="1" i="0">
                <a:latin typeface="Arial" panose="020B0604020202020204" pitchFamily="34" charset="0"/>
                <a:cs typeface="Arial" panose="020B0604020202020204" pitchFamily="34" charset="0"/>
              </a:endParaRPr>
            </a:p>
          </xdr:txBody>
        </xdr:sp>
      </mc:Choice>
      <mc:Fallback xmlns="">
        <xdr:sp macro="" textlink="">
          <xdr:nvSpPr>
            <xdr:cNvPr id="7" name="Tekstfelt 6">
              <a:extLst>
                <a:ext uri="{FF2B5EF4-FFF2-40B4-BE49-F238E27FC236}">
                  <a16:creationId xmlns:a16="http://schemas.microsoft.com/office/drawing/2014/main" id="{E04C5997-D46B-064C-9055-89FC3C5DBBDC}"/>
                </a:ext>
              </a:extLst>
            </xdr:cNvPr>
            <xdr:cNvSpPr txBox="1"/>
          </xdr:nvSpPr>
          <xdr:spPr>
            <a:xfrm>
              <a:off x="3308350" y="10629900"/>
              <a:ext cx="1631950" cy="191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da-DK" sz="1200" b="1" i="0">
                  <a:latin typeface="Cambria Math" panose="02040503050406030204" pitchFamily="18" charset="0"/>
                </a:rPr>
                <a:t>〖𝐅𝐨𝐫𝐛𝐫𝐮𝐠 𝐦〗^𝟑/𝐦𝐢𝐧</a:t>
              </a:r>
              <a:endParaRPr lang="da-DK" sz="1200" b="1" i="0">
                <a:latin typeface="Arial" panose="020B0604020202020204" pitchFamily="34" charset="0"/>
              </a:endParaRPr>
            </a:p>
            <a:p>
              <a:pPr/>
              <a:endParaRPr lang="da-DK" sz="1200" b="1" i="0">
                <a:latin typeface="Arial" panose="020B0604020202020204" pitchFamily="34" charset="0"/>
                <a:cs typeface="Arial" panose="020B0604020202020204" pitchFamily="34" charset="0"/>
              </a:endParaRPr>
            </a:p>
          </xdr:txBody>
        </xdr:sp>
      </mc:Fallback>
    </mc:AlternateContent>
    <xdr:clientData/>
  </xdr:oneCellAnchor>
  <xdr:twoCellAnchor editAs="oneCell">
    <xdr:from>
      <xdr:col>13</xdr:col>
      <xdr:colOff>850900</xdr:colOff>
      <xdr:row>44</xdr:row>
      <xdr:rowOff>50800</xdr:rowOff>
    </xdr:from>
    <xdr:to>
      <xdr:col>16</xdr:col>
      <xdr:colOff>177312</xdr:colOff>
      <xdr:row>47</xdr:row>
      <xdr:rowOff>190500</xdr:rowOff>
    </xdr:to>
    <xdr:pic>
      <xdr:nvPicPr>
        <xdr:cNvPr id="8" name="Billede 4">
          <a:extLst>
            <a:ext uri="{FF2B5EF4-FFF2-40B4-BE49-F238E27FC236}">
              <a16:creationId xmlns:a16="http://schemas.microsoft.com/office/drawing/2014/main" id="{3F111125-69A1-1D46-9E00-A5024A8CEA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1400" y="8229600"/>
          <a:ext cx="3187212"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552450</xdr:colOff>
      <xdr:row>34</xdr:row>
      <xdr:rowOff>200025</xdr:rowOff>
    </xdr:from>
    <xdr:to>
      <xdr:col>10</xdr:col>
      <xdr:colOff>266366</xdr:colOff>
      <xdr:row>36</xdr:row>
      <xdr:rowOff>86899</xdr:rowOff>
    </xdr:to>
    <xdr:pic>
      <xdr:nvPicPr>
        <xdr:cNvPr id="5" name="Billede 4">
          <a:extLst>
            <a:ext uri="{FF2B5EF4-FFF2-40B4-BE49-F238E27FC236}">
              <a16:creationId xmlns:a16="http://schemas.microsoft.com/office/drawing/2014/main" id="{CA2B17E6-A023-F0D5-1D5E-B4270EB16842}"/>
            </a:ext>
          </a:extLst>
        </xdr:cNvPr>
        <xdr:cNvPicPr>
          <a:picLocks noChangeAspect="1"/>
        </xdr:cNvPicPr>
      </xdr:nvPicPr>
      <xdr:blipFill>
        <a:blip xmlns:r="http://schemas.openxmlformats.org/officeDocument/2006/relationships" r:embed="rId2"/>
        <a:stretch>
          <a:fillRect/>
        </a:stretch>
      </xdr:blipFill>
      <xdr:spPr>
        <a:xfrm>
          <a:off x="8315325" y="6724650"/>
          <a:ext cx="542591" cy="353599"/>
        </a:xfrm>
        <a:prstGeom prst="rect">
          <a:avLst/>
        </a:prstGeom>
      </xdr:spPr>
    </xdr:pic>
    <xdr:clientData/>
  </xdr:twoCellAnchor>
  <xdr:twoCellAnchor editAs="oneCell">
    <xdr:from>
      <xdr:col>4</xdr:col>
      <xdr:colOff>51778</xdr:colOff>
      <xdr:row>76</xdr:row>
      <xdr:rowOff>21664</xdr:rowOff>
    </xdr:from>
    <xdr:to>
      <xdr:col>6</xdr:col>
      <xdr:colOff>48846</xdr:colOff>
      <xdr:row>85</xdr:row>
      <xdr:rowOff>19160</xdr:rowOff>
    </xdr:to>
    <xdr:pic>
      <xdr:nvPicPr>
        <xdr:cNvPr id="10" name="Billede 9">
          <a:extLst>
            <a:ext uri="{FF2B5EF4-FFF2-40B4-BE49-F238E27FC236}">
              <a16:creationId xmlns:a16="http://schemas.microsoft.com/office/drawing/2014/main" id="{CEDC7380-C705-B61E-1713-8F93621DE3BF}"/>
            </a:ext>
          </a:extLst>
        </xdr:cNvPr>
        <xdr:cNvPicPr>
          <a:picLocks noChangeAspect="1"/>
        </xdr:cNvPicPr>
      </xdr:nvPicPr>
      <xdr:blipFill>
        <a:blip xmlns:r="http://schemas.openxmlformats.org/officeDocument/2006/relationships" r:embed="rId3"/>
        <a:stretch>
          <a:fillRect/>
        </a:stretch>
      </xdr:blipFill>
      <xdr:spPr>
        <a:xfrm>
          <a:off x="3373316" y="16140895"/>
          <a:ext cx="1794607" cy="23616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ewh@granzow.dk" TargetMode="External"/><Relationship Id="rId1" Type="http://schemas.openxmlformats.org/officeDocument/2006/relationships/hyperlink" Target="http://www.granzow.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8DD9-5A3A-E04E-BD71-A09FA3C9D5C4}">
  <dimension ref="A1:V90"/>
  <sheetViews>
    <sheetView tabSelected="1" zoomScale="130" zoomScaleNormal="130" workbookViewId="0">
      <selection activeCell="G61" sqref="G61:H63"/>
    </sheetView>
  </sheetViews>
  <sheetFormatPr baseColWidth="10" defaultColWidth="11" defaultRowHeight="16" x14ac:dyDescent="0.2"/>
  <cols>
    <col min="1" max="4" width="10.83203125" style="5"/>
    <col min="5" max="5" width="12.6640625" style="5" customWidth="1"/>
    <col min="6" max="7" width="10.83203125" style="5"/>
    <col min="8" max="8" width="13" style="5" customWidth="1"/>
    <col min="9" max="12" width="10.83203125" style="5"/>
    <col min="13" max="13" width="20.33203125" style="5" bestFit="1" customWidth="1"/>
    <col min="14" max="14" width="29" style="5" customWidth="1"/>
    <col min="15" max="18" width="10.83203125" style="5"/>
    <col min="19" max="21" width="10.83203125" style="5" hidden="1" customWidth="1"/>
    <col min="22" max="263" width="10.83203125" style="5"/>
    <col min="264" max="264" width="13" style="5" customWidth="1"/>
    <col min="265" max="268" width="10.83203125" style="5"/>
    <col min="269" max="269" width="20.33203125" style="5" bestFit="1" customWidth="1"/>
    <col min="270" max="270" width="29" style="5" customWidth="1"/>
    <col min="271" max="274" width="10.83203125" style="5"/>
    <col min="275" max="277" width="0" style="5" hidden="1" customWidth="1"/>
    <col min="278" max="519" width="10.83203125" style="5"/>
    <col min="520" max="520" width="13" style="5" customWidth="1"/>
    <col min="521" max="524" width="10.83203125" style="5"/>
    <col min="525" max="525" width="20.33203125" style="5" bestFit="1" customWidth="1"/>
    <col min="526" max="526" width="29" style="5" customWidth="1"/>
    <col min="527" max="530" width="10.83203125" style="5"/>
    <col min="531" max="533" width="0" style="5" hidden="1" customWidth="1"/>
    <col min="534" max="775" width="10.83203125" style="5"/>
    <col min="776" max="776" width="13" style="5" customWidth="1"/>
    <col min="777" max="780" width="10.83203125" style="5"/>
    <col min="781" max="781" width="20.33203125" style="5" bestFit="1" customWidth="1"/>
    <col min="782" max="782" width="29" style="5" customWidth="1"/>
    <col min="783" max="786" width="10.83203125" style="5"/>
    <col min="787" max="789" width="0" style="5" hidden="1" customWidth="1"/>
    <col min="790" max="1031" width="10.83203125" style="5"/>
    <col min="1032" max="1032" width="13" style="5" customWidth="1"/>
    <col min="1033" max="1036" width="10.83203125" style="5"/>
    <col min="1037" max="1037" width="20.33203125" style="5" bestFit="1" customWidth="1"/>
    <col min="1038" max="1038" width="29" style="5" customWidth="1"/>
    <col min="1039" max="1042" width="10.83203125" style="5"/>
    <col min="1043" max="1045" width="0" style="5" hidden="1" customWidth="1"/>
    <col min="1046" max="1287" width="10.83203125" style="5"/>
    <col min="1288" max="1288" width="13" style="5" customWidth="1"/>
    <col min="1289" max="1292" width="10.83203125" style="5"/>
    <col min="1293" max="1293" width="20.33203125" style="5" bestFit="1" customWidth="1"/>
    <col min="1294" max="1294" width="29" style="5" customWidth="1"/>
    <col min="1295" max="1298" width="10.83203125" style="5"/>
    <col min="1299" max="1301" width="0" style="5" hidden="1" customWidth="1"/>
    <col min="1302" max="1543" width="10.83203125" style="5"/>
    <col min="1544" max="1544" width="13" style="5" customWidth="1"/>
    <col min="1545" max="1548" width="10.83203125" style="5"/>
    <col min="1549" max="1549" width="20.33203125" style="5" bestFit="1" customWidth="1"/>
    <col min="1550" max="1550" width="29" style="5" customWidth="1"/>
    <col min="1551" max="1554" width="10.83203125" style="5"/>
    <col min="1555" max="1557" width="0" style="5" hidden="1" customWidth="1"/>
    <col min="1558" max="1799" width="10.83203125" style="5"/>
    <col min="1800" max="1800" width="13" style="5" customWidth="1"/>
    <col min="1801" max="1804" width="10.83203125" style="5"/>
    <col min="1805" max="1805" width="20.33203125" style="5" bestFit="1" customWidth="1"/>
    <col min="1806" max="1806" width="29" style="5" customWidth="1"/>
    <col min="1807" max="1810" width="10.83203125" style="5"/>
    <col min="1811" max="1813" width="0" style="5" hidden="1" customWidth="1"/>
    <col min="1814" max="2055" width="10.83203125" style="5"/>
    <col min="2056" max="2056" width="13" style="5" customWidth="1"/>
    <col min="2057" max="2060" width="10.83203125" style="5"/>
    <col min="2061" max="2061" width="20.33203125" style="5" bestFit="1" customWidth="1"/>
    <col min="2062" max="2062" width="29" style="5" customWidth="1"/>
    <col min="2063" max="2066" width="10.83203125" style="5"/>
    <col min="2067" max="2069" width="0" style="5" hidden="1" customWidth="1"/>
    <col min="2070" max="2311" width="10.83203125" style="5"/>
    <col min="2312" max="2312" width="13" style="5" customWidth="1"/>
    <col min="2313" max="2316" width="10.83203125" style="5"/>
    <col min="2317" max="2317" width="20.33203125" style="5" bestFit="1" customWidth="1"/>
    <col min="2318" max="2318" width="29" style="5" customWidth="1"/>
    <col min="2319" max="2322" width="10.83203125" style="5"/>
    <col min="2323" max="2325" width="0" style="5" hidden="1" customWidth="1"/>
    <col min="2326" max="2567" width="10.83203125" style="5"/>
    <col min="2568" max="2568" width="13" style="5" customWidth="1"/>
    <col min="2569" max="2572" width="10.83203125" style="5"/>
    <col min="2573" max="2573" width="20.33203125" style="5" bestFit="1" customWidth="1"/>
    <col min="2574" max="2574" width="29" style="5" customWidth="1"/>
    <col min="2575" max="2578" width="10.83203125" style="5"/>
    <col min="2579" max="2581" width="0" style="5" hidden="1" customWidth="1"/>
    <col min="2582" max="2823" width="10.83203125" style="5"/>
    <col min="2824" max="2824" width="13" style="5" customWidth="1"/>
    <col min="2825" max="2828" width="10.83203125" style="5"/>
    <col min="2829" max="2829" width="20.33203125" style="5" bestFit="1" customWidth="1"/>
    <col min="2830" max="2830" width="29" style="5" customWidth="1"/>
    <col min="2831" max="2834" width="10.83203125" style="5"/>
    <col min="2835" max="2837" width="0" style="5" hidden="1" customWidth="1"/>
    <col min="2838" max="3079" width="10.83203125" style="5"/>
    <col min="3080" max="3080" width="13" style="5" customWidth="1"/>
    <col min="3081" max="3084" width="10.83203125" style="5"/>
    <col min="3085" max="3085" width="20.33203125" style="5" bestFit="1" customWidth="1"/>
    <col min="3086" max="3086" width="29" style="5" customWidth="1"/>
    <col min="3087" max="3090" width="10.83203125" style="5"/>
    <col min="3091" max="3093" width="0" style="5" hidden="1" customWidth="1"/>
    <col min="3094" max="3335" width="10.83203125" style="5"/>
    <col min="3336" max="3336" width="13" style="5" customWidth="1"/>
    <col min="3337" max="3340" width="10.83203125" style="5"/>
    <col min="3341" max="3341" width="20.33203125" style="5" bestFit="1" customWidth="1"/>
    <col min="3342" max="3342" width="29" style="5" customWidth="1"/>
    <col min="3343" max="3346" width="10.83203125" style="5"/>
    <col min="3347" max="3349" width="0" style="5" hidden="1" customWidth="1"/>
    <col min="3350" max="3591" width="10.83203125" style="5"/>
    <col min="3592" max="3592" width="13" style="5" customWidth="1"/>
    <col min="3593" max="3596" width="10.83203125" style="5"/>
    <col min="3597" max="3597" width="20.33203125" style="5" bestFit="1" customWidth="1"/>
    <col min="3598" max="3598" width="29" style="5" customWidth="1"/>
    <col min="3599" max="3602" width="10.83203125" style="5"/>
    <col min="3603" max="3605" width="0" style="5" hidden="1" customWidth="1"/>
    <col min="3606" max="3847" width="10.83203125" style="5"/>
    <col min="3848" max="3848" width="13" style="5" customWidth="1"/>
    <col min="3849" max="3852" width="10.83203125" style="5"/>
    <col min="3853" max="3853" width="20.33203125" style="5" bestFit="1" customWidth="1"/>
    <col min="3854" max="3854" width="29" style="5" customWidth="1"/>
    <col min="3855" max="3858" width="10.83203125" style="5"/>
    <col min="3859" max="3861" width="0" style="5" hidden="1" customWidth="1"/>
    <col min="3862" max="4103" width="10.83203125" style="5"/>
    <col min="4104" max="4104" width="13" style="5" customWidth="1"/>
    <col min="4105" max="4108" width="10.83203125" style="5"/>
    <col min="4109" max="4109" width="20.33203125" style="5" bestFit="1" customWidth="1"/>
    <col min="4110" max="4110" width="29" style="5" customWidth="1"/>
    <col min="4111" max="4114" width="10.83203125" style="5"/>
    <col min="4115" max="4117" width="0" style="5" hidden="1" customWidth="1"/>
    <col min="4118" max="4359" width="10.83203125" style="5"/>
    <col min="4360" max="4360" width="13" style="5" customWidth="1"/>
    <col min="4361" max="4364" width="10.83203125" style="5"/>
    <col min="4365" max="4365" width="20.33203125" style="5" bestFit="1" customWidth="1"/>
    <col min="4366" max="4366" width="29" style="5" customWidth="1"/>
    <col min="4367" max="4370" width="10.83203125" style="5"/>
    <col min="4371" max="4373" width="0" style="5" hidden="1" customWidth="1"/>
    <col min="4374" max="4615" width="10.83203125" style="5"/>
    <col min="4616" max="4616" width="13" style="5" customWidth="1"/>
    <col min="4617" max="4620" width="10.83203125" style="5"/>
    <col min="4621" max="4621" width="20.33203125" style="5" bestFit="1" customWidth="1"/>
    <col min="4622" max="4622" width="29" style="5" customWidth="1"/>
    <col min="4623" max="4626" width="10.83203125" style="5"/>
    <col min="4627" max="4629" width="0" style="5" hidden="1" customWidth="1"/>
    <col min="4630" max="4871" width="10.83203125" style="5"/>
    <col min="4872" max="4872" width="13" style="5" customWidth="1"/>
    <col min="4873" max="4876" width="10.83203125" style="5"/>
    <col min="4877" max="4877" width="20.33203125" style="5" bestFit="1" customWidth="1"/>
    <col min="4878" max="4878" width="29" style="5" customWidth="1"/>
    <col min="4879" max="4882" width="10.83203125" style="5"/>
    <col min="4883" max="4885" width="0" style="5" hidden="1" customWidth="1"/>
    <col min="4886" max="5127" width="10.83203125" style="5"/>
    <col min="5128" max="5128" width="13" style="5" customWidth="1"/>
    <col min="5129" max="5132" width="10.83203125" style="5"/>
    <col min="5133" max="5133" width="20.33203125" style="5" bestFit="1" customWidth="1"/>
    <col min="5134" max="5134" width="29" style="5" customWidth="1"/>
    <col min="5135" max="5138" width="10.83203125" style="5"/>
    <col min="5139" max="5141" width="0" style="5" hidden="1" customWidth="1"/>
    <col min="5142" max="5383" width="10.83203125" style="5"/>
    <col min="5384" max="5384" width="13" style="5" customWidth="1"/>
    <col min="5385" max="5388" width="10.83203125" style="5"/>
    <col min="5389" max="5389" width="20.33203125" style="5" bestFit="1" customWidth="1"/>
    <col min="5390" max="5390" width="29" style="5" customWidth="1"/>
    <col min="5391" max="5394" width="10.83203125" style="5"/>
    <col min="5395" max="5397" width="0" style="5" hidden="1" customWidth="1"/>
    <col min="5398" max="5639" width="10.83203125" style="5"/>
    <col min="5640" max="5640" width="13" style="5" customWidth="1"/>
    <col min="5641" max="5644" width="10.83203125" style="5"/>
    <col min="5645" max="5645" width="20.33203125" style="5" bestFit="1" customWidth="1"/>
    <col min="5646" max="5646" width="29" style="5" customWidth="1"/>
    <col min="5647" max="5650" width="10.83203125" style="5"/>
    <col min="5651" max="5653" width="0" style="5" hidden="1" customWidth="1"/>
    <col min="5654" max="5895" width="10.83203125" style="5"/>
    <col min="5896" max="5896" width="13" style="5" customWidth="1"/>
    <col min="5897" max="5900" width="10.83203125" style="5"/>
    <col min="5901" max="5901" width="20.33203125" style="5" bestFit="1" customWidth="1"/>
    <col min="5902" max="5902" width="29" style="5" customWidth="1"/>
    <col min="5903" max="5906" width="10.83203125" style="5"/>
    <col min="5907" max="5909" width="0" style="5" hidden="1" customWidth="1"/>
    <col min="5910" max="6151" width="10.83203125" style="5"/>
    <col min="6152" max="6152" width="13" style="5" customWidth="1"/>
    <col min="6153" max="6156" width="10.83203125" style="5"/>
    <col min="6157" max="6157" width="20.33203125" style="5" bestFit="1" customWidth="1"/>
    <col min="6158" max="6158" width="29" style="5" customWidth="1"/>
    <col min="6159" max="6162" width="10.83203125" style="5"/>
    <col min="6163" max="6165" width="0" style="5" hidden="1" customWidth="1"/>
    <col min="6166" max="6407" width="10.83203125" style="5"/>
    <col min="6408" max="6408" width="13" style="5" customWidth="1"/>
    <col min="6409" max="6412" width="10.83203125" style="5"/>
    <col min="6413" max="6413" width="20.33203125" style="5" bestFit="1" customWidth="1"/>
    <col min="6414" max="6414" width="29" style="5" customWidth="1"/>
    <col min="6415" max="6418" width="10.83203125" style="5"/>
    <col min="6419" max="6421" width="0" style="5" hidden="1" customWidth="1"/>
    <col min="6422" max="6663" width="10.83203125" style="5"/>
    <col min="6664" max="6664" width="13" style="5" customWidth="1"/>
    <col min="6665" max="6668" width="10.83203125" style="5"/>
    <col min="6669" max="6669" width="20.33203125" style="5" bestFit="1" customWidth="1"/>
    <col min="6670" max="6670" width="29" style="5" customWidth="1"/>
    <col min="6671" max="6674" width="10.83203125" style="5"/>
    <col min="6675" max="6677" width="0" style="5" hidden="1" customWidth="1"/>
    <col min="6678" max="6919" width="10.83203125" style="5"/>
    <col min="6920" max="6920" width="13" style="5" customWidth="1"/>
    <col min="6921" max="6924" width="10.83203125" style="5"/>
    <col min="6925" max="6925" width="20.33203125" style="5" bestFit="1" customWidth="1"/>
    <col min="6926" max="6926" width="29" style="5" customWidth="1"/>
    <col min="6927" max="6930" width="10.83203125" style="5"/>
    <col min="6931" max="6933" width="0" style="5" hidden="1" customWidth="1"/>
    <col min="6934" max="7175" width="10.83203125" style="5"/>
    <col min="7176" max="7176" width="13" style="5" customWidth="1"/>
    <col min="7177" max="7180" width="10.83203125" style="5"/>
    <col min="7181" max="7181" width="20.33203125" style="5" bestFit="1" customWidth="1"/>
    <col min="7182" max="7182" width="29" style="5" customWidth="1"/>
    <col min="7183" max="7186" width="10.83203125" style="5"/>
    <col min="7187" max="7189" width="0" style="5" hidden="1" customWidth="1"/>
    <col min="7190" max="7431" width="10.83203125" style="5"/>
    <col min="7432" max="7432" width="13" style="5" customWidth="1"/>
    <col min="7433" max="7436" width="10.83203125" style="5"/>
    <col min="7437" max="7437" width="20.33203125" style="5" bestFit="1" customWidth="1"/>
    <col min="7438" max="7438" width="29" style="5" customWidth="1"/>
    <col min="7439" max="7442" width="10.83203125" style="5"/>
    <col min="7443" max="7445" width="0" style="5" hidden="1" customWidth="1"/>
    <col min="7446" max="7687" width="10.83203125" style="5"/>
    <col min="7688" max="7688" width="13" style="5" customWidth="1"/>
    <col min="7689" max="7692" width="10.83203125" style="5"/>
    <col min="7693" max="7693" width="20.33203125" style="5" bestFit="1" customWidth="1"/>
    <col min="7694" max="7694" width="29" style="5" customWidth="1"/>
    <col min="7695" max="7698" width="10.83203125" style="5"/>
    <col min="7699" max="7701" width="0" style="5" hidden="1" customWidth="1"/>
    <col min="7702" max="7943" width="10.83203125" style="5"/>
    <col min="7944" max="7944" width="13" style="5" customWidth="1"/>
    <col min="7945" max="7948" width="10.83203125" style="5"/>
    <col min="7949" max="7949" width="20.33203125" style="5" bestFit="1" customWidth="1"/>
    <col min="7950" max="7950" width="29" style="5" customWidth="1"/>
    <col min="7951" max="7954" width="10.83203125" style="5"/>
    <col min="7955" max="7957" width="0" style="5" hidden="1" customWidth="1"/>
    <col min="7958" max="8199" width="10.83203125" style="5"/>
    <col min="8200" max="8200" width="13" style="5" customWidth="1"/>
    <col min="8201" max="8204" width="10.83203125" style="5"/>
    <col min="8205" max="8205" width="20.33203125" style="5" bestFit="1" customWidth="1"/>
    <col min="8206" max="8206" width="29" style="5" customWidth="1"/>
    <col min="8207" max="8210" width="10.83203125" style="5"/>
    <col min="8211" max="8213" width="0" style="5" hidden="1" customWidth="1"/>
    <col min="8214" max="8455" width="10.83203125" style="5"/>
    <col min="8456" max="8456" width="13" style="5" customWidth="1"/>
    <col min="8457" max="8460" width="10.83203125" style="5"/>
    <col min="8461" max="8461" width="20.33203125" style="5" bestFit="1" customWidth="1"/>
    <col min="8462" max="8462" width="29" style="5" customWidth="1"/>
    <col min="8463" max="8466" width="10.83203125" style="5"/>
    <col min="8467" max="8469" width="0" style="5" hidden="1" customWidth="1"/>
    <col min="8470" max="8711" width="10.83203125" style="5"/>
    <col min="8712" max="8712" width="13" style="5" customWidth="1"/>
    <col min="8713" max="8716" width="10.83203125" style="5"/>
    <col min="8717" max="8717" width="20.33203125" style="5" bestFit="1" customWidth="1"/>
    <col min="8718" max="8718" width="29" style="5" customWidth="1"/>
    <col min="8719" max="8722" width="10.83203125" style="5"/>
    <col min="8723" max="8725" width="0" style="5" hidden="1" customWidth="1"/>
    <col min="8726" max="8967" width="10.83203125" style="5"/>
    <col min="8968" max="8968" width="13" style="5" customWidth="1"/>
    <col min="8969" max="8972" width="10.83203125" style="5"/>
    <col min="8973" max="8973" width="20.33203125" style="5" bestFit="1" customWidth="1"/>
    <col min="8974" max="8974" width="29" style="5" customWidth="1"/>
    <col min="8975" max="8978" width="10.83203125" style="5"/>
    <col min="8979" max="8981" width="0" style="5" hidden="1" customWidth="1"/>
    <col min="8982" max="9223" width="10.83203125" style="5"/>
    <col min="9224" max="9224" width="13" style="5" customWidth="1"/>
    <col min="9225" max="9228" width="10.83203125" style="5"/>
    <col min="9229" max="9229" width="20.33203125" style="5" bestFit="1" customWidth="1"/>
    <col min="9230" max="9230" width="29" style="5" customWidth="1"/>
    <col min="9231" max="9234" width="10.83203125" style="5"/>
    <col min="9235" max="9237" width="0" style="5" hidden="1" customWidth="1"/>
    <col min="9238" max="9479" width="10.83203125" style="5"/>
    <col min="9480" max="9480" width="13" style="5" customWidth="1"/>
    <col min="9481" max="9484" width="10.83203125" style="5"/>
    <col min="9485" max="9485" width="20.33203125" style="5" bestFit="1" customWidth="1"/>
    <col min="9486" max="9486" width="29" style="5" customWidth="1"/>
    <col min="9487" max="9490" width="10.83203125" style="5"/>
    <col min="9491" max="9493" width="0" style="5" hidden="1" customWidth="1"/>
    <col min="9494" max="9735" width="10.83203125" style="5"/>
    <col min="9736" max="9736" width="13" style="5" customWidth="1"/>
    <col min="9737" max="9740" width="10.83203125" style="5"/>
    <col min="9741" max="9741" width="20.33203125" style="5" bestFit="1" customWidth="1"/>
    <col min="9742" max="9742" width="29" style="5" customWidth="1"/>
    <col min="9743" max="9746" width="10.83203125" style="5"/>
    <col min="9747" max="9749" width="0" style="5" hidden="1" customWidth="1"/>
    <col min="9750" max="9991" width="10.83203125" style="5"/>
    <col min="9992" max="9992" width="13" style="5" customWidth="1"/>
    <col min="9993" max="9996" width="10.83203125" style="5"/>
    <col min="9997" max="9997" width="20.33203125" style="5" bestFit="1" customWidth="1"/>
    <col min="9998" max="9998" width="29" style="5" customWidth="1"/>
    <col min="9999" max="10002" width="10.83203125" style="5"/>
    <col min="10003" max="10005" width="0" style="5" hidden="1" customWidth="1"/>
    <col min="10006" max="10247" width="10.83203125" style="5"/>
    <col min="10248" max="10248" width="13" style="5" customWidth="1"/>
    <col min="10249" max="10252" width="10.83203125" style="5"/>
    <col min="10253" max="10253" width="20.33203125" style="5" bestFit="1" customWidth="1"/>
    <col min="10254" max="10254" width="29" style="5" customWidth="1"/>
    <col min="10255" max="10258" width="10.83203125" style="5"/>
    <col min="10259" max="10261" width="0" style="5" hidden="1" customWidth="1"/>
    <col min="10262" max="10503" width="10.83203125" style="5"/>
    <col min="10504" max="10504" width="13" style="5" customWidth="1"/>
    <col min="10505" max="10508" width="10.83203125" style="5"/>
    <col min="10509" max="10509" width="20.33203125" style="5" bestFit="1" customWidth="1"/>
    <col min="10510" max="10510" width="29" style="5" customWidth="1"/>
    <col min="10511" max="10514" width="10.83203125" style="5"/>
    <col min="10515" max="10517" width="0" style="5" hidden="1" customWidth="1"/>
    <col min="10518" max="10759" width="10.83203125" style="5"/>
    <col min="10760" max="10760" width="13" style="5" customWidth="1"/>
    <col min="10761" max="10764" width="10.83203125" style="5"/>
    <col min="10765" max="10765" width="20.33203125" style="5" bestFit="1" customWidth="1"/>
    <col min="10766" max="10766" width="29" style="5" customWidth="1"/>
    <col min="10767" max="10770" width="10.83203125" style="5"/>
    <col min="10771" max="10773" width="0" style="5" hidden="1" customWidth="1"/>
    <col min="10774" max="11015" width="10.83203125" style="5"/>
    <col min="11016" max="11016" width="13" style="5" customWidth="1"/>
    <col min="11017" max="11020" width="10.83203125" style="5"/>
    <col min="11021" max="11021" width="20.33203125" style="5" bestFit="1" customWidth="1"/>
    <col min="11022" max="11022" width="29" style="5" customWidth="1"/>
    <col min="11023" max="11026" width="10.83203125" style="5"/>
    <col min="11027" max="11029" width="0" style="5" hidden="1" customWidth="1"/>
    <col min="11030" max="11271" width="10.83203125" style="5"/>
    <col min="11272" max="11272" width="13" style="5" customWidth="1"/>
    <col min="11273" max="11276" width="10.83203125" style="5"/>
    <col min="11277" max="11277" width="20.33203125" style="5" bestFit="1" customWidth="1"/>
    <col min="11278" max="11278" width="29" style="5" customWidth="1"/>
    <col min="11279" max="11282" width="10.83203125" style="5"/>
    <col min="11283" max="11285" width="0" style="5" hidden="1" customWidth="1"/>
    <col min="11286" max="11527" width="10.83203125" style="5"/>
    <col min="11528" max="11528" width="13" style="5" customWidth="1"/>
    <col min="11529" max="11532" width="10.83203125" style="5"/>
    <col min="11533" max="11533" width="20.33203125" style="5" bestFit="1" customWidth="1"/>
    <col min="11534" max="11534" width="29" style="5" customWidth="1"/>
    <col min="11535" max="11538" width="10.83203125" style="5"/>
    <col min="11539" max="11541" width="0" style="5" hidden="1" customWidth="1"/>
    <col min="11542" max="11783" width="10.83203125" style="5"/>
    <col min="11784" max="11784" width="13" style="5" customWidth="1"/>
    <col min="11785" max="11788" width="10.83203125" style="5"/>
    <col min="11789" max="11789" width="20.33203125" style="5" bestFit="1" customWidth="1"/>
    <col min="11790" max="11790" width="29" style="5" customWidth="1"/>
    <col min="11791" max="11794" width="10.83203125" style="5"/>
    <col min="11795" max="11797" width="0" style="5" hidden="1" customWidth="1"/>
    <col min="11798" max="12039" width="10.83203125" style="5"/>
    <col min="12040" max="12040" width="13" style="5" customWidth="1"/>
    <col min="12041" max="12044" width="10.83203125" style="5"/>
    <col min="12045" max="12045" width="20.33203125" style="5" bestFit="1" customWidth="1"/>
    <col min="12046" max="12046" width="29" style="5" customWidth="1"/>
    <col min="12047" max="12050" width="10.83203125" style="5"/>
    <col min="12051" max="12053" width="0" style="5" hidden="1" customWidth="1"/>
    <col min="12054" max="12295" width="10.83203125" style="5"/>
    <col min="12296" max="12296" width="13" style="5" customWidth="1"/>
    <col min="12297" max="12300" width="10.83203125" style="5"/>
    <col min="12301" max="12301" width="20.33203125" style="5" bestFit="1" customWidth="1"/>
    <col min="12302" max="12302" width="29" style="5" customWidth="1"/>
    <col min="12303" max="12306" width="10.83203125" style="5"/>
    <col min="12307" max="12309" width="0" style="5" hidden="1" customWidth="1"/>
    <col min="12310" max="12551" width="10.83203125" style="5"/>
    <col min="12552" max="12552" width="13" style="5" customWidth="1"/>
    <col min="12553" max="12556" width="10.83203125" style="5"/>
    <col min="12557" max="12557" width="20.33203125" style="5" bestFit="1" customWidth="1"/>
    <col min="12558" max="12558" width="29" style="5" customWidth="1"/>
    <col min="12559" max="12562" width="10.83203125" style="5"/>
    <col min="12563" max="12565" width="0" style="5" hidden="1" customWidth="1"/>
    <col min="12566" max="12807" width="10.83203125" style="5"/>
    <col min="12808" max="12808" width="13" style="5" customWidth="1"/>
    <col min="12809" max="12812" width="10.83203125" style="5"/>
    <col min="12813" max="12813" width="20.33203125" style="5" bestFit="1" customWidth="1"/>
    <col min="12814" max="12814" width="29" style="5" customWidth="1"/>
    <col min="12815" max="12818" width="10.83203125" style="5"/>
    <col min="12819" max="12821" width="0" style="5" hidden="1" customWidth="1"/>
    <col min="12822" max="13063" width="10.83203125" style="5"/>
    <col min="13064" max="13064" width="13" style="5" customWidth="1"/>
    <col min="13065" max="13068" width="10.83203125" style="5"/>
    <col min="13069" max="13069" width="20.33203125" style="5" bestFit="1" customWidth="1"/>
    <col min="13070" max="13070" width="29" style="5" customWidth="1"/>
    <col min="13071" max="13074" width="10.83203125" style="5"/>
    <col min="13075" max="13077" width="0" style="5" hidden="1" customWidth="1"/>
    <col min="13078" max="13319" width="10.83203125" style="5"/>
    <col min="13320" max="13320" width="13" style="5" customWidth="1"/>
    <col min="13321" max="13324" width="10.83203125" style="5"/>
    <col min="13325" max="13325" width="20.33203125" style="5" bestFit="1" customWidth="1"/>
    <col min="13326" max="13326" width="29" style="5" customWidth="1"/>
    <col min="13327" max="13330" width="10.83203125" style="5"/>
    <col min="13331" max="13333" width="0" style="5" hidden="1" customWidth="1"/>
    <col min="13334" max="13575" width="10.83203125" style="5"/>
    <col min="13576" max="13576" width="13" style="5" customWidth="1"/>
    <col min="13577" max="13580" width="10.83203125" style="5"/>
    <col min="13581" max="13581" width="20.33203125" style="5" bestFit="1" customWidth="1"/>
    <col min="13582" max="13582" width="29" style="5" customWidth="1"/>
    <col min="13583" max="13586" width="10.83203125" style="5"/>
    <col min="13587" max="13589" width="0" style="5" hidden="1" customWidth="1"/>
    <col min="13590" max="13831" width="10.83203125" style="5"/>
    <col min="13832" max="13832" width="13" style="5" customWidth="1"/>
    <col min="13833" max="13836" width="10.83203125" style="5"/>
    <col min="13837" max="13837" width="20.33203125" style="5" bestFit="1" customWidth="1"/>
    <col min="13838" max="13838" width="29" style="5" customWidth="1"/>
    <col min="13839" max="13842" width="10.83203125" style="5"/>
    <col min="13843" max="13845" width="0" style="5" hidden="1" customWidth="1"/>
    <col min="13846" max="14087" width="10.83203125" style="5"/>
    <col min="14088" max="14088" width="13" style="5" customWidth="1"/>
    <col min="14089" max="14092" width="10.83203125" style="5"/>
    <col min="14093" max="14093" width="20.33203125" style="5" bestFit="1" customWidth="1"/>
    <col min="14094" max="14094" width="29" style="5" customWidth="1"/>
    <col min="14095" max="14098" width="10.83203125" style="5"/>
    <col min="14099" max="14101" width="0" style="5" hidden="1" customWidth="1"/>
    <col min="14102" max="14343" width="10.83203125" style="5"/>
    <col min="14344" max="14344" width="13" style="5" customWidth="1"/>
    <col min="14345" max="14348" width="10.83203125" style="5"/>
    <col min="14349" max="14349" width="20.33203125" style="5" bestFit="1" customWidth="1"/>
    <col min="14350" max="14350" width="29" style="5" customWidth="1"/>
    <col min="14351" max="14354" width="10.83203125" style="5"/>
    <col min="14355" max="14357" width="0" style="5" hidden="1" customWidth="1"/>
    <col min="14358" max="14599" width="10.83203125" style="5"/>
    <col min="14600" max="14600" width="13" style="5" customWidth="1"/>
    <col min="14601" max="14604" width="10.83203125" style="5"/>
    <col min="14605" max="14605" width="20.33203125" style="5" bestFit="1" customWidth="1"/>
    <col min="14606" max="14606" width="29" style="5" customWidth="1"/>
    <col min="14607" max="14610" width="10.83203125" style="5"/>
    <col min="14611" max="14613" width="0" style="5" hidden="1" customWidth="1"/>
    <col min="14614" max="14855" width="10.83203125" style="5"/>
    <col min="14856" max="14856" width="13" style="5" customWidth="1"/>
    <col min="14857" max="14860" width="10.83203125" style="5"/>
    <col min="14861" max="14861" width="20.33203125" style="5" bestFit="1" customWidth="1"/>
    <col min="14862" max="14862" width="29" style="5" customWidth="1"/>
    <col min="14863" max="14866" width="10.83203125" style="5"/>
    <col min="14867" max="14869" width="0" style="5" hidden="1" customWidth="1"/>
    <col min="14870" max="15111" width="10.83203125" style="5"/>
    <col min="15112" max="15112" width="13" style="5" customWidth="1"/>
    <col min="15113" max="15116" width="10.83203125" style="5"/>
    <col min="15117" max="15117" width="20.33203125" style="5" bestFit="1" customWidth="1"/>
    <col min="15118" max="15118" width="29" style="5" customWidth="1"/>
    <col min="15119" max="15122" width="10.83203125" style="5"/>
    <col min="15123" max="15125" width="0" style="5" hidden="1" customWidth="1"/>
    <col min="15126" max="15367" width="10.83203125" style="5"/>
    <col min="15368" max="15368" width="13" style="5" customWidth="1"/>
    <col min="15369" max="15372" width="10.83203125" style="5"/>
    <col min="15373" max="15373" width="20.33203125" style="5" bestFit="1" customWidth="1"/>
    <col min="15374" max="15374" width="29" style="5" customWidth="1"/>
    <col min="15375" max="15378" width="10.83203125" style="5"/>
    <col min="15379" max="15381" width="0" style="5" hidden="1" customWidth="1"/>
    <col min="15382" max="15623" width="10.83203125" style="5"/>
    <col min="15624" max="15624" width="13" style="5" customWidth="1"/>
    <col min="15625" max="15628" width="10.83203125" style="5"/>
    <col min="15629" max="15629" width="20.33203125" style="5" bestFit="1" customWidth="1"/>
    <col min="15630" max="15630" width="29" style="5" customWidth="1"/>
    <col min="15631" max="15634" width="10.83203125" style="5"/>
    <col min="15635" max="15637" width="0" style="5" hidden="1" customWidth="1"/>
    <col min="15638" max="15879" width="10.83203125" style="5"/>
    <col min="15880" max="15880" width="13" style="5" customWidth="1"/>
    <col min="15881" max="15884" width="10.83203125" style="5"/>
    <col min="15885" max="15885" width="20.33203125" style="5" bestFit="1" customWidth="1"/>
    <col min="15886" max="15886" width="29" style="5" customWidth="1"/>
    <col min="15887" max="15890" width="10.83203125" style="5"/>
    <col min="15891" max="15893" width="0" style="5" hidden="1" customWidth="1"/>
    <col min="15894" max="16135" width="10.83203125" style="5"/>
    <col min="16136" max="16136" width="13" style="5" customWidth="1"/>
    <col min="16137" max="16140" width="10.83203125" style="5"/>
    <col min="16141" max="16141" width="20.33203125" style="5" bestFit="1" customWidth="1"/>
    <col min="16142" max="16142" width="29" style="5" customWidth="1"/>
    <col min="16143" max="16146" width="10.83203125" style="5"/>
    <col min="16147" max="16149" width="0" style="5" hidden="1" customWidth="1"/>
    <col min="16150" max="16384" width="10.83203125" style="5"/>
  </cols>
  <sheetData>
    <row r="1" spans="1:22" ht="14" customHeight="1" x14ac:dyDescent="0.2">
      <c r="A1" s="1"/>
      <c r="B1" s="2"/>
      <c r="C1" s="2"/>
      <c r="D1" s="3"/>
      <c r="E1" s="2"/>
      <c r="F1" s="2"/>
      <c r="G1" s="2"/>
      <c r="H1" s="2"/>
      <c r="I1" s="2"/>
      <c r="J1" s="2"/>
      <c r="K1" s="2"/>
      <c r="L1" s="2"/>
      <c r="M1" s="2"/>
      <c r="N1" s="2"/>
      <c r="O1" s="2"/>
      <c r="P1" s="2"/>
      <c r="Q1" s="2"/>
      <c r="R1" s="2"/>
      <c r="S1" s="2"/>
      <c r="T1" s="3"/>
      <c r="U1" s="3"/>
      <c r="V1" s="4"/>
    </row>
    <row r="2" spans="1:22" ht="13" customHeight="1" x14ac:dyDescent="0.2">
      <c r="A2" s="6"/>
      <c r="B2" s="7"/>
      <c r="C2" s="7"/>
      <c r="D2" s="7"/>
      <c r="E2" s="55" t="s">
        <v>0</v>
      </c>
      <c r="F2" s="55"/>
      <c r="G2" s="55"/>
      <c r="H2" s="55"/>
      <c r="I2" s="55"/>
      <c r="J2" s="55"/>
      <c r="K2" s="55"/>
      <c r="L2" s="55"/>
      <c r="M2" s="55"/>
      <c r="N2" s="55"/>
      <c r="O2" s="55"/>
      <c r="P2" s="55"/>
      <c r="Q2" s="8"/>
      <c r="R2" s="8"/>
      <c r="S2" s="8"/>
      <c r="T2" s="7"/>
      <c r="U2" s="7"/>
      <c r="V2" s="9"/>
    </row>
    <row r="3" spans="1:22" ht="14" customHeight="1" x14ac:dyDescent="0.2">
      <c r="A3" s="6"/>
      <c r="B3" s="8"/>
      <c r="C3" s="8"/>
      <c r="D3" s="8"/>
      <c r="E3" s="55"/>
      <c r="F3" s="55"/>
      <c r="G3" s="55"/>
      <c r="H3" s="55"/>
      <c r="I3" s="55"/>
      <c r="J3" s="55"/>
      <c r="K3" s="55"/>
      <c r="L3" s="55"/>
      <c r="M3" s="55"/>
      <c r="N3" s="55"/>
      <c r="O3" s="55"/>
      <c r="P3" s="55"/>
      <c r="Q3" s="8"/>
      <c r="R3" s="8"/>
      <c r="S3" s="8"/>
      <c r="T3" s="7"/>
      <c r="U3" s="7"/>
      <c r="V3" s="9"/>
    </row>
    <row r="4" spans="1:22" ht="13" customHeight="1" x14ac:dyDescent="0.2">
      <c r="A4" s="6"/>
      <c r="B4" s="8"/>
      <c r="C4" s="8"/>
      <c r="D4" s="8"/>
      <c r="E4" s="55"/>
      <c r="F4" s="55"/>
      <c r="G4" s="55"/>
      <c r="H4" s="55"/>
      <c r="I4" s="55"/>
      <c r="J4" s="55"/>
      <c r="K4" s="55"/>
      <c r="L4" s="55"/>
      <c r="M4" s="55"/>
      <c r="N4" s="55"/>
      <c r="O4" s="55"/>
      <c r="P4" s="55"/>
      <c r="Q4" s="8"/>
      <c r="R4" s="8"/>
      <c r="S4" s="8"/>
      <c r="T4" s="7"/>
      <c r="U4" s="7"/>
      <c r="V4" s="9"/>
    </row>
    <row r="5" spans="1:22" ht="13" customHeight="1" x14ac:dyDescent="0.2">
      <c r="A5" s="6"/>
      <c r="B5" s="8"/>
      <c r="C5" s="8"/>
      <c r="D5" s="8"/>
      <c r="E5" s="55"/>
      <c r="F5" s="55"/>
      <c r="G5" s="55"/>
      <c r="H5" s="55"/>
      <c r="I5" s="55"/>
      <c r="J5" s="55"/>
      <c r="K5" s="55"/>
      <c r="L5" s="55"/>
      <c r="M5" s="55"/>
      <c r="N5" s="55"/>
      <c r="O5" s="55"/>
      <c r="P5" s="55"/>
      <c r="Q5" s="8"/>
      <c r="R5" s="8"/>
      <c r="S5" s="8"/>
      <c r="T5" s="7"/>
      <c r="U5" s="7"/>
      <c r="V5" s="9"/>
    </row>
    <row r="6" spans="1:22" ht="13" customHeight="1" x14ac:dyDescent="0.2">
      <c r="A6" s="6"/>
      <c r="B6" s="8"/>
      <c r="C6" s="8"/>
      <c r="D6" s="8"/>
      <c r="E6" s="8"/>
      <c r="F6" s="8"/>
      <c r="G6" s="8"/>
      <c r="H6" s="8"/>
      <c r="I6" s="8"/>
      <c r="J6" s="8"/>
      <c r="K6" s="8"/>
      <c r="L6" s="8"/>
      <c r="M6" s="8"/>
      <c r="N6" s="8"/>
      <c r="O6" s="8"/>
      <c r="P6" s="8"/>
      <c r="Q6" s="8"/>
      <c r="R6" s="8"/>
      <c r="S6" s="8"/>
      <c r="T6" s="7"/>
      <c r="U6" s="7"/>
      <c r="V6" s="9"/>
    </row>
    <row r="7" spans="1:22" ht="13" customHeight="1" thickBot="1" x14ac:dyDescent="0.25">
      <c r="A7" s="10"/>
      <c r="B7" s="11"/>
      <c r="C7" s="11"/>
      <c r="D7" s="11"/>
      <c r="E7" s="11"/>
      <c r="F7" s="11"/>
      <c r="G7" s="11"/>
      <c r="H7" s="11"/>
      <c r="I7" s="11"/>
      <c r="J7" s="11"/>
      <c r="K7" s="11"/>
      <c r="L7" s="11"/>
      <c r="M7" s="11"/>
      <c r="N7" s="11"/>
      <c r="O7" s="11"/>
      <c r="P7" s="11"/>
      <c r="Q7" s="11"/>
      <c r="R7" s="11"/>
      <c r="S7" s="11"/>
      <c r="T7" s="12"/>
      <c r="U7" s="12"/>
      <c r="V7" s="13"/>
    </row>
    <row r="9" spans="1:22" ht="17" thickBot="1" x14ac:dyDescent="0.25"/>
    <row r="10" spans="1:22" x14ac:dyDescent="0.2">
      <c r="A10" s="1"/>
      <c r="B10" s="3"/>
      <c r="C10" s="3"/>
      <c r="D10" s="3"/>
      <c r="E10" s="14"/>
      <c r="F10" s="15"/>
      <c r="G10" s="15"/>
      <c r="H10" s="15"/>
      <c r="I10" s="15"/>
      <c r="J10" s="15"/>
      <c r="K10" s="15"/>
      <c r="L10" s="15"/>
      <c r="M10" s="15"/>
      <c r="N10" s="16"/>
      <c r="O10" s="16"/>
      <c r="P10" s="3"/>
      <c r="Q10" s="3"/>
      <c r="R10" s="3"/>
      <c r="S10" s="3"/>
      <c r="T10" s="3"/>
      <c r="U10" s="3"/>
      <c r="V10" s="4"/>
    </row>
    <row r="11" spans="1:22" ht="13" customHeight="1" x14ac:dyDescent="0.2">
      <c r="A11" s="17"/>
      <c r="B11" s="7"/>
      <c r="C11" s="7"/>
      <c r="D11" s="7"/>
      <c r="E11" s="56" t="s">
        <v>37</v>
      </c>
      <c r="F11" s="56"/>
      <c r="G11" s="56"/>
      <c r="H11" s="56"/>
      <c r="I11" s="56"/>
      <c r="J11" s="56"/>
      <c r="K11" s="56"/>
      <c r="L11" s="56"/>
      <c r="M11" s="56"/>
      <c r="N11" s="56"/>
      <c r="O11" s="56"/>
      <c r="P11" s="56"/>
      <c r="Q11" s="7"/>
      <c r="R11" s="7"/>
      <c r="S11" s="7"/>
      <c r="T11" s="7"/>
      <c r="U11" s="7"/>
      <c r="V11" s="9"/>
    </row>
    <row r="12" spans="1:22" ht="16" customHeight="1" x14ac:dyDescent="0.2">
      <c r="A12" s="17"/>
      <c r="B12" s="7"/>
      <c r="C12" s="7"/>
      <c r="D12" s="7"/>
      <c r="E12" s="56"/>
      <c r="F12" s="56"/>
      <c r="G12" s="56"/>
      <c r="H12" s="56"/>
      <c r="I12" s="56"/>
      <c r="J12" s="56"/>
      <c r="K12" s="56"/>
      <c r="L12" s="56"/>
      <c r="M12" s="56"/>
      <c r="N12" s="56"/>
      <c r="O12" s="56"/>
      <c r="P12" s="56"/>
      <c r="Q12" s="7"/>
      <c r="R12" s="7"/>
      <c r="S12" s="7"/>
      <c r="T12" s="7"/>
      <c r="U12" s="7"/>
      <c r="V12" s="9"/>
    </row>
    <row r="13" spans="1:22" ht="13" customHeight="1" x14ac:dyDescent="0.2">
      <c r="A13" s="17"/>
      <c r="B13" s="7"/>
      <c r="C13" s="7"/>
      <c r="D13" s="7"/>
      <c r="E13" s="56"/>
      <c r="F13" s="56"/>
      <c r="G13" s="56"/>
      <c r="H13" s="56"/>
      <c r="I13" s="56"/>
      <c r="J13" s="56"/>
      <c r="K13" s="56"/>
      <c r="L13" s="56"/>
      <c r="M13" s="56"/>
      <c r="N13" s="56"/>
      <c r="O13" s="56"/>
      <c r="P13" s="56"/>
      <c r="Q13" s="7"/>
      <c r="R13" s="7"/>
      <c r="S13" s="7"/>
      <c r="T13" s="7"/>
      <c r="U13" s="7"/>
      <c r="V13" s="9"/>
    </row>
    <row r="14" spans="1:22" ht="13" customHeight="1" x14ac:dyDescent="0.2">
      <c r="A14" s="17"/>
      <c r="B14" s="7"/>
      <c r="C14" s="7"/>
      <c r="D14" s="7"/>
      <c r="E14" s="56"/>
      <c r="F14" s="56"/>
      <c r="G14" s="56"/>
      <c r="H14" s="56"/>
      <c r="I14" s="56"/>
      <c r="J14" s="56"/>
      <c r="K14" s="56"/>
      <c r="L14" s="56"/>
      <c r="M14" s="56"/>
      <c r="N14" s="56"/>
      <c r="O14" s="56"/>
      <c r="P14" s="56"/>
      <c r="Q14" s="7"/>
      <c r="R14" s="7"/>
      <c r="S14" s="7"/>
      <c r="T14" s="7"/>
      <c r="U14" s="7"/>
      <c r="V14" s="9"/>
    </row>
    <row r="15" spans="1:22" ht="13" customHeight="1" x14ac:dyDescent="0.2">
      <c r="A15" s="17"/>
      <c r="B15" s="7"/>
      <c r="C15" s="7"/>
      <c r="D15" s="7"/>
      <c r="E15" s="56"/>
      <c r="F15" s="56"/>
      <c r="G15" s="56"/>
      <c r="H15" s="56"/>
      <c r="I15" s="56"/>
      <c r="J15" s="56"/>
      <c r="K15" s="56"/>
      <c r="L15" s="56"/>
      <c r="M15" s="56"/>
      <c r="N15" s="56"/>
      <c r="O15" s="56"/>
      <c r="P15" s="56"/>
      <c r="Q15" s="7"/>
      <c r="R15" s="7"/>
      <c r="S15" s="7"/>
      <c r="T15" s="7"/>
      <c r="U15" s="7"/>
      <c r="V15" s="9"/>
    </row>
    <row r="16" spans="1:22" ht="16" customHeight="1" x14ac:dyDescent="0.2">
      <c r="A16" s="17"/>
      <c r="B16" s="7"/>
      <c r="C16" s="7"/>
      <c r="D16" s="7"/>
      <c r="E16" s="56"/>
      <c r="F16" s="56"/>
      <c r="G16" s="56"/>
      <c r="H16" s="56"/>
      <c r="I16" s="56"/>
      <c r="J16" s="56"/>
      <c r="K16" s="56"/>
      <c r="L16" s="56"/>
      <c r="M16" s="56"/>
      <c r="N16" s="56"/>
      <c r="O16" s="56"/>
      <c r="P16" s="56"/>
      <c r="Q16" s="7"/>
      <c r="R16" s="7"/>
      <c r="S16" s="7"/>
      <c r="T16" s="7"/>
      <c r="U16" s="7"/>
      <c r="V16" s="9"/>
    </row>
    <row r="17" spans="1:22" ht="13" customHeight="1" x14ac:dyDescent="0.2">
      <c r="A17" s="17"/>
      <c r="B17" s="7"/>
      <c r="C17" s="7"/>
      <c r="D17" s="7"/>
      <c r="E17" s="56"/>
      <c r="F17" s="56"/>
      <c r="G17" s="56"/>
      <c r="H17" s="56"/>
      <c r="I17" s="56"/>
      <c r="J17" s="56"/>
      <c r="K17" s="56"/>
      <c r="L17" s="56"/>
      <c r="M17" s="56"/>
      <c r="N17" s="56"/>
      <c r="O17" s="56"/>
      <c r="P17" s="56"/>
      <c r="Q17" s="7"/>
      <c r="R17" s="7"/>
      <c r="S17" s="7"/>
      <c r="T17" s="7"/>
      <c r="U17" s="7"/>
      <c r="V17" s="9"/>
    </row>
    <row r="18" spans="1:22" ht="13" customHeight="1" x14ac:dyDescent="0.2">
      <c r="A18" s="17"/>
      <c r="B18" s="7"/>
      <c r="C18" s="7"/>
      <c r="D18" s="7"/>
      <c r="E18" s="56"/>
      <c r="F18" s="56"/>
      <c r="G18" s="56"/>
      <c r="H18" s="56"/>
      <c r="I18" s="56"/>
      <c r="J18" s="56"/>
      <c r="K18" s="56"/>
      <c r="L18" s="56"/>
      <c r="M18" s="56"/>
      <c r="N18" s="56"/>
      <c r="O18" s="56"/>
      <c r="P18" s="56"/>
      <c r="Q18" s="7"/>
      <c r="R18" s="7"/>
      <c r="S18" s="7"/>
      <c r="T18" s="7"/>
      <c r="U18" s="7"/>
      <c r="V18" s="9"/>
    </row>
    <row r="19" spans="1:22" ht="13" customHeight="1" x14ac:dyDescent="0.2">
      <c r="A19" s="17"/>
      <c r="B19" s="7"/>
      <c r="C19" s="7"/>
      <c r="D19" s="7"/>
      <c r="E19" s="56"/>
      <c r="F19" s="56"/>
      <c r="G19" s="56"/>
      <c r="H19" s="56"/>
      <c r="I19" s="56"/>
      <c r="J19" s="56"/>
      <c r="K19" s="56"/>
      <c r="L19" s="56"/>
      <c r="M19" s="56"/>
      <c r="N19" s="56"/>
      <c r="O19" s="56"/>
      <c r="P19" s="56"/>
      <c r="Q19" s="7"/>
      <c r="R19" s="7"/>
      <c r="S19" s="7"/>
      <c r="T19" s="7"/>
      <c r="U19" s="7"/>
      <c r="V19" s="9"/>
    </row>
    <row r="20" spans="1:22" ht="13" customHeight="1" x14ac:dyDescent="0.2">
      <c r="A20" s="17"/>
      <c r="B20" s="7"/>
      <c r="C20" s="7"/>
      <c r="D20" s="7"/>
      <c r="E20" s="56"/>
      <c r="F20" s="56"/>
      <c r="G20" s="56"/>
      <c r="H20" s="56"/>
      <c r="I20" s="56"/>
      <c r="J20" s="56"/>
      <c r="K20" s="56"/>
      <c r="L20" s="56"/>
      <c r="M20" s="56"/>
      <c r="N20" s="56"/>
      <c r="O20" s="56"/>
      <c r="P20" s="56"/>
      <c r="Q20" s="7"/>
      <c r="R20" s="7"/>
      <c r="S20" s="7"/>
      <c r="T20" s="7"/>
      <c r="U20" s="7"/>
      <c r="V20" s="9"/>
    </row>
    <row r="21" spans="1:22" ht="13" customHeight="1" x14ac:dyDescent="0.2">
      <c r="A21" s="17"/>
      <c r="B21" s="7"/>
      <c r="C21" s="7"/>
      <c r="D21" s="7"/>
      <c r="E21" s="56"/>
      <c r="F21" s="56"/>
      <c r="G21" s="56"/>
      <c r="H21" s="56"/>
      <c r="I21" s="56"/>
      <c r="J21" s="56"/>
      <c r="K21" s="56"/>
      <c r="L21" s="56"/>
      <c r="M21" s="56"/>
      <c r="N21" s="56"/>
      <c r="O21" s="56"/>
      <c r="P21" s="56"/>
      <c r="Q21" s="7"/>
      <c r="R21" s="7"/>
      <c r="S21" s="7"/>
      <c r="T21" s="7"/>
      <c r="U21" s="7"/>
      <c r="V21" s="9"/>
    </row>
    <row r="22" spans="1:22" ht="17" thickBot="1" x14ac:dyDescent="0.25">
      <c r="A22" s="17"/>
      <c r="B22" s="7"/>
      <c r="C22" s="7"/>
      <c r="D22" s="7"/>
      <c r="E22" s="56"/>
      <c r="F22" s="56"/>
      <c r="G22" s="56"/>
      <c r="H22" s="56"/>
      <c r="I22" s="56"/>
      <c r="J22" s="56"/>
      <c r="K22" s="56"/>
      <c r="L22" s="56"/>
      <c r="M22" s="56"/>
      <c r="N22" s="56"/>
      <c r="O22" s="56"/>
      <c r="P22" s="56"/>
      <c r="Q22" s="7"/>
      <c r="R22" s="7"/>
      <c r="S22" s="18" t="s">
        <v>1</v>
      </c>
      <c r="T22" s="19">
        <f>252.83*POWER(N26,-0.9156)</f>
        <v>42.56541178886426</v>
      </c>
      <c r="U22" s="19"/>
      <c r="V22" s="9"/>
    </row>
    <row r="23" spans="1:22" ht="20" customHeight="1" x14ac:dyDescent="0.2">
      <c r="A23" s="17"/>
      <c r="B23" s="7"/>
      <c r="C23" s="7"/>
      <c r="D23" s="7"/>
      <c r="E23" s="57" t="s">
        <v>2</v>
      </c>
      <c r="F23" s="58"/>
      <c r="G23" s="58"/>
      <c r="H23" s="58"/>
      <c r="I23" s="58"/>
      <c r="J23" s="58"/>
      <c r="K23" s="58"/>
      <c r="L23" s="58"/>
      <c r="M23" s="58"/>
      <c r="N23" s="58"/>
      <c r="O23" s="58"/>
      <c r="P23" s="59"/>
      <c r="Q23" s="7"/>
      <c r="R23" s="7"/>
      <c r="S23" s="19" t="s">
        <v>3</v>
      </c>
      <c r="T23" s="19">
        <f>N28*N28*3.1415</f>
        <v>3.1415000000000002</v>
      </c>
      <c r="U23" s="19" t="s">
        <v>4</v>
      </c>
      <c r="V23" s="9"/>
    </row>
    <row r="24" spans="1:22" ht="13" customHeight="1" thickBot="1" x14ac:dyDescent="0.25">
      <c r="A24" s="17"/>
      <c r="B24" s="7"/>
      <c r="C24" s="7"/>
      <c r="D24" s="7"/>
      <c r="E24" s="60"/>
      <c r="F24" s="61"/>
      <c r="G24" s="61"/>
      <c r="H24" s="61"/>
      <c r="I24" s="61"/>
      <c r="J24" s="61"/>
      <c r="K24" s="61"/>
      <c r="L24" s="61"/>
      <c r="M24" s="61"/>
      <c r="N24" s="61"/>
      <c r="O24" s="61"/>
      <c r="P24" s="62"/>
      <c r="Q24" s="7"/>
      <c r="R24" s="7"/>
      <c r="S24" s="19"/>
      <c r="T24" s="19"/>
      <c r="U24" s="19"/>
      <c r="V24" s="9"/>
    </row>
    <row r="25" spans="1:22" x14ac:dyDescent="0.2">
      <c r="A25" s="17"/>
      <c r="B25" s="7"/>
      <c r="C25" s="7"/>
      <c r="D25" s="7"/>
      <c r="E25" s="1"/>
      <c r="F25" s="3"/>
      <c r="G25" s="3"/>
      <c r="H25" s="3"/>
      <c r="I25" s="3"/>
      <c r="J25" s="3"/>
      <c r="K25" s="3"/>
      <c r="L25" s="3"/>
      <c r="M25" s="3"/>
      <c r="N25" s="3"/>
      <c r="O25" s="3"/>
      <c r="P25" s="4"/>
      <c r="Q25" s="7"/>
      <c r="R25" s="7"/>
      <c r="S25" s="19"/>
      <c r="T25" s="19"/>
      <c r="U25" s="19"/>
      <c r="V25" s="9"/>
    </row>
    <row r="26" spans="1:22" ht="18" x14ac:dyDescent="0.2">
      <c r="A26" s="17"/>
      <c r="B26" s="7"/>
      <c r="C26" s="7"/>
      <c r="D26" s="7"/>
      <c r="E26" s="20" t="s">
        <v>5</v>
      </c>
      <c r="F26" s="19"/>
      <c r="G26" s="19"/>
      <c r="H26" s="19"/>
      <c r="I26" s="19"/>
      <c r="J26" s="7"/>
      <c r="K26" s="7"/>
      <c r="L26" s="7"/>
      <c r="M26" s="7"/>
      <c r="N26" s="21">
        <v>7</v>
      </c>
      <c r="O26" s="41" t="s">
        <v>6</v>
      </c>
      <c r="P26" s="9"/>
      <c r="Q26" s="7"/>
      <c r="R26" s="7"/>
      <c r="S26" s="19"/>
      <c r="T26" s="19"/>
      <c r="U26" s="19"/>
      <c r="V26" s="9"/>
    </row>
    <row r="27" spans="1:22" ht="18" x14ac:dyDescent="0.2">
      <c r="A27" s="17"/>
      <c r="B27" s="7"/>
      <c r="C27" s="7"/>
      <c r="D27" s="7"/>
      <c r="E27" s="22"/>
      <c r="F27" s="19"/>
      <c r="G27" s="19"/>
      <c r="H27" s="19"/>
      <c r="I27" s="19"/>
      <c r="J27" s="7"/>
      <c r="K27" s="7"/>
      <c r="L27" s="7"/>
      <c r="M27" s="7"/>
      <c r="N27" s="23"/>
      <c r="O27" s="40"/>
      <c r="P27" s="9"/>
      <c r="Q27" s="7"/>
      <c r="R27" s="7"/>
      <c r="S27" s="19"/>
      <c r="T27" s="19"/>
      <c r="U27" s="19"/>
      <c r="V27" s="9"/>
    </row>
    <row r="28" spans="1:22" ht="18" x14ac:dyDescent="0.2">
      <c r="A28" s="17"/>
      <c r="B28" s="7"/>
      <c r="C28" s="7"/>
      <c r="D28" s="7"/>
      <c r="E28" s="20" t="s">
        <v>7</v>
      </c>
      <c r="F28" s="19"/>
      <c r="G28" s="19"/>
      <c r="H28" s="19"/>
      <c r="I28" s="19"/>
      <c r="J28" s="7"/>
      <c r="K28" s="7"/>
      <c r="L28" s="7"/>
      <c r="M28" s="7"/>
      <c r="N28" s="21">
        <v>1</v>
      </c>
      <c r="O28" s="41" t="s">
        <v>8</v>
      </c>
      <c r="P28" s="9"/>
      <c r="Q28" s="7"/>
      <c r="R28" s="7"/>
      <c r="S28" s="19"/>
      <c r="T28" s="19"/>
      <c r="U28" s="19"/>
      <c r="V28" s="9"/>
    </row>
    <row r="29" spans="1:22" ht="18" x14ac:dyDescent="0.2">
      <c r="A29" s="17"/>
      <c r="B29" s="7"/>
      <c r="C29" s="7"/>
      <c r="D29" s="7"/>
      <c r="E29" s="22"/>
      <c r="F29" s="19"/>
      <c r="G29" s="19"/>
      <c r="H29" s="19"/>
      <c r="I29" s="19"/>
      <c r="J29" s="7"/>
      <c r="K29" s="7"/>
      <c r="L29" s="7"/>
      <c r="M29" s="7"/>
      <c r="N29" s="19"/>
      <c r="O29" s="40"/>
      <c r="P29" s="9"/>
      <c r="Q29" s="7"/>
      <c r="R29" s="7"/>
      <c r="S29" s="19"/>
      <c r="T29" s="19"/>
      <c r="U29" s="19"/>
      <c r="V29" s="9"/>
    </row>
    <row r="30" spans="1:22" ht="18" x14ac:dyDescent="0.2">
      <c r="A30" s="17"/>
      <c r="B30" s="7"/>
      <c r="C30" s="7"/>
      <c r="D30" s="7"/>
      <c r="E30" s="20" t="s">
        <v>9</v>
      </c>
      <c r="F30" s="19"/>
      <c r="G30" s="19"/>
      <c r="H30" s="19"/>
      <c r="I30" s="19"/>
      <c r="J30" s="7"/>
      <c r="K30" s="7"/>
      <c r="L30" s="7"/>
      <c r="M30" s="7"/>
      <c r="N30" s="24">
        <v>1</v>
      </c>
      <c r="O30" s="41" t="s">
        <v>10</v>
      </c>
      <c r="P30" s="9"/>
      <c r="Q30" s="7"/>
      <c r="R30" s="7"/>
      <c r="S30" s="19"/>
      <c r="T30" s="19"/>
      <c r="U30" s="19"/>
      <c r="V30" s="9"/>
    </row>
    <row r="31" spans="1:22" ht="18" x14ac:dyDescent="0.2">
      <c r="A31" s="17"/>
      <c r="B31" s="7"/>
      <c r="C31" s="7"/>
      <c r="D31" s="7"/>
      <c r="E31" s="20"/>
      <c r="F31" s="19"/>
      <c r="G31" s="19"/>
      <c r="H31" s="19"/>
      <c r="I31" s="19"/>
      <c r="J31" s="7"/>
      <c r="K31" s="7"/>
      <c r="L31" s="7"/>
      <c r="M31" s="7"/>
      <c r="N31" s="25"/>
      <c r="O31" s="40"/>
      <c r="P31" s="9"/>
      <c r="Q31" s="7"/>
      <c r="R31" s="7"/>
      <c r="S31" s="19"/>
      <c r="T31" s="19">
        <f>N30*T23/T22*1000</f>
        <v>73.804055170021002</v>
      </c>
      <c r="U31" s="19"/>
      <c r="V31" s="9"/>
    </row>
    <row r="32" spans="1:22" ht="19" thickBot="1" x14ac:dyDescent="0.25">
      <c r="A32" s="17"/>
      <c r="B32" s="7"/>
      <c r="C32" s="7"/>
      <c r="D32" s="7"/>
      <c r="E32" s="20" t="s">
        <v>11</v>
      </c>
      <c r="F32" s="19"/>
      <c r="G32" s="19"/>
      <c r="H32" s="19"/>
      <c r="I32" s="19"/>
      <c r="J32" s="7"/>
      <c r="K32" s="7"/>
      <c r="L32" s="7"/>
      <c r="M32" s="7"/>
      <c r="N32" s="38">
        <f>T31</f>
        <v>73.804055170021002</v>
      </c>
      <c r="O32" s="39" t="s">
        <v>18</v>
      </c>
      <c r="P32" s="9"/>
      <c r="Q32" s="7"/>
      <c r="R32" s="7"/>
      <c r="S32" s="19"/>
      <c r="T32" s="19"/>
      <c r="U32" s="19"/>
      <c r="V32" s="9"/>
    </row>
    <row r="33" spans="1:22" ht="19" thickTop="1" x14ac:dyDescent="0.2">
      <c r="A33" s="17"/>
      <c r="B33" s="7"/>
      <c r="C33" s="7"/>
      <c r="D33" s="7"/>
      <c r="E33" s="22"/>
      <c r="F33" s="19"/>
      <c r="G33" s="19"/>
      <c r="H33" s="19"/>
      <c r="I33" s="19"/>
      <c r="J33" s="7"/>
      <c r="K33" s="7"/>
      <c r="L33" s="7"/>
      <c r="M33" s="7"/>
      <c r="N33" s="19"/>
      <c r="O33" s="40"/>
      <c r="P33" s="9"/>
      <c r="Q33" s="7"/>
      <c r="R33" s="7"/>
      <c r="S33" s="19"/>
      <c r="T33" s="19">
        <f>N32*60*24*365*0.12/1000</f>
        <v>4654.9693676835641</v>
      </c>
      <c r="U33" s="19"/>
      <c r="V33" s="9"/>
    </row>
    <row r="34" spans="1:22" ht="21" thickBot="1" x14ac:dyDescent="0.25">
      <c r="A34" s="17"/>
      <c r="B34" s="7"/>
      <c r="C34" s="7"/>
      <c r="D34" s="7"/>
      <c r="E34" s="20" t="s">
        <v>26</v>
      </c>
      <c r="F34" s="19"/>
      <c r="G34" s="19"/>
      <c r="H34" s="19"/>
      <c r="I34" s="19"/>
      <c r="J34" s="7"/>
      <c r="K34" s="7"/>
      <c r="L34" s="7"/>
      <c r="M34" s="7"/>
      <c r="N34" s="29">
        <f>T33</f>
        <v>4654.9693676835641</v>
      </c>
      <c r="O34" s="39" t="s">
        <v>17</v>
      </c>
      <c r="P34" s="9"/>
      <c r="Q34" s="7"/>
      <c r="R34" s="7"/>
      <c r="S34" s="19"/>
      <c r="T34" s="19"/>
      <c r="U34" s="19"/>
      <c r="V34" s="9"/>
    </row>
    <row r="35" spans="1:22" ht="19" thickTop="1" x14ac:dyDescent="0.2">
      <c r="A35" s="17"/>
      <c r="B35" s="7"/>
      <c r="C35" s="7"/>
      <c r="D35" s="7"/>
      <c r="E35" s="20"/>
      <c r="F35" s="19"/>
      <c r="G35" s="19"/>
      <c r="H35" s="19"/>
      <c r="I35" s="19"/>
      <c r="J35" s="7"/>
      <c r="K35" s="7"/>
      <c r="L35" s="7"/>
      <c r="M35" s="7"/>
      <c r="N35" s="30"/>
      <c r="O35" s="40"/>
      <c r="P35" s="9"/>
      <c r="Q35" s="7"/>
      <c r="R35" s="7"/>
      <c r="S35" s="19"/>
      <c r="T35" s="19"/>
      <c r="U35" s="19"/>
      <c r="V35" s="9"/>
    </row>
    <row r="36" spans="1:22" ht="18" x14ac:dyDescent="0.2">
      <c r="A36" s="17"/>
      <c r="B36" s="7"/>
      <c r="C36" s="7"/>
      <c r="D36" s="7"/>
      <c r="E36" s="20" t="s">
        <v>19</v>
      </c>
      <c r="F36" s="19"/>
      <c r="G36" s="19"/>
      <c r="H36" s="19"/>
      <c r="I36" s="19"/>
      <c r="J36" s="7"/>
      <c r="K36" s="7"/>
      <c r="L36" s="7"/>
      <c r="M36" s="7"/>
      <c r="N36" s="37">
        <v>1</v>
      </c>
      <c r="O36" s="42" t="s">
        <v>20</v>
      </c>
      <c r="P36" s="9"/>
      <c r="Q36" s="7"/>
      <c r="R36" s="7"/>
      <c r="S36" s="19"/>
      <c r="T36" s="19"/>
      <c r="U36" s="19"/>
      <c r="V36" s="9"/>
    </row>
    <row r="37" spans="1:22" ht="19" thickBot="1" x14ac:dyDescent="0.25">
      <c r="A37" s="17"/>
      <c r="B37" s="7"/>
      <c r="C37" s="7"/>
      <c r="D37" s="7"/>
      <c r="E37" s="20"/>
      <c r="F37" s="19"/>
      <c r="G37" s="19"/>
      <c r="H37" s="19"/>
      <c r="I37" s="19"/>
      <c r="J37" s="7"/>
      <c r="K37" s="7"/>
      <c r="L37" s="7"/>
      <c r="M37" s="7"/>
      <c r="N37" s="29"/>
      <c r="O37" s="39"/>
      <c r="P37" s="9"/>
      <c r="Q37" s="7"/>
      <c r="R37" s="7"/>
      <c r="S37" s="19"/>
      <c r="T37" s="19"/>
      <c r="U37" s="19"/>
      <c r="V37" s="9"/>
    </row>
    <row r="38" spans="1:22" ht="20" thickTop="1" thickBot="1" x14ac:dyDescent="0.25">
      <c r="A38" s="17"/>
      <c r="B38" s="7"/>
      <c r="C38" s="7"/>
      <c r="D38" s="7"/>
      <c r="E38" s="20" t="s">
        <v>24</v>
      </c>
      <c r="F38" s="19"/>
      <c r="G38" s="19"/>
      <c r="H38" s="19"/>
      <c r="I38" s="19"/>
      <c r="J38" s="7"/>
      <c r="K38" s="7"/>
      <c r="L38" s="7"/>
      <c r="M38" s="7"/>
      <c r="N38" s="35">
        <f>T33*N36</f>
        <v>4654.9693676835641</v>
      </c>
      <c r="O38" s="36" t="s">
        <v>12</v>
      </c>
      <c r="P38" s="9"/>
      <c r="Q38" s="7"/>
      <c r="R38" s="7"/>
      <c r="S38" s="7"/>
      <c r="T38" s="7"/>
      <c r="U38" s="7"/>
      <c r="V38" s="9"/>
    </row>
    <row r="39" spans="1:22" ht="18" thickTop="1" thickBot="1" x14ac:dyDescent="0.25">
      <c r="A39" s="17"/>
      <c r="B39" s="7"/>
      <c r="C39" s="7"/>
      <c r="D39" s="7"/>
      <c r="E39" s="26"/>
      <c r="F39" s="12"/>
      <c r="G39" s="12"/>
      <c r="H39" s="12"/>
      <c r="I39" s="12"/>
      <c r="J39" s="12"/>
      <c r="K39" s="12"/>
      <c r="L39" s="12"/>
      <c r="M39" s="12"/>
      <c r="N39" s="12"/>
      <c r="O39" s="12"/>
      <c r="P39" s="13"/>
      <c r="Q39" s="7"/>
      <c r="R39" s="7"/>
      <c r="S39" s="7"/>
      <c r="T39" s="7"/>
      <c r="U39" s="7"/>
      <c r="V39" s="9"/>
    </row>
    <row r="40" spans="1:22" x14ac:dyDescent="0.2">
      <c r="A40" s="17"/>
      <c r="B40" s="7"/>
      <c r="C40" s="7"/>
      <c r="D40" s="7"/>
      <c r="E40" s="7"/>
      <c r="F40" s="7"/>
      <c r="G40" s="7"/>
      <c r="H40" s="7"/>
      <c r="I40" s="7"/>
      <c r="J40" s="7"/>
      <c r="K40" s="7"/>
      <c r="L40" s="7"/>
      <c r="M40" s="7"/>
      <c r="N40" s="7"/>
      <c r="O40" s="7"/>
      <c r="P40" s="7"/>
      <c r="Q40" s="7"/>
      <c r="R40" s="7"/>
      <c r="S40" s="7"/>
      <c r="T40" s="7"/>
      <c r="U40" s="7"/>
      <c r="V40" s="9"/>
    </row>
    <row r="41" spans="1:22" ht="18" customHeight="1" x14ac:dyDescent="0.2">
      <c r="A41" s="17"/>
      <c r="B41" s="7"/>
      <c r="C41" s="7"/>
      <c r="D41" s="7"/>
      <c r="E41" s="63" t="s">
        <v>13</v>
      </c>
      <c r="F41" s="63"/>
      <c r="G41" s="63"/>
      <c r="H41" s="63"/>
      <c r="I41" s="63"/>
      <c r="J41" s="63"/>
      <c r="K41" s="63"/>
      <c r="L41" s="63"/>
      <c r="M41" s="63"/>
      <c r="N41" s="63"/>
      <c r="O41" s="63"/>
      <c r="P41" s="63"/>
      <c r="Q41" s="7"/>
      <c r="R41" s="7"/>
      <c r="S41" s="7"/>
      <c r="T41" s="7"/>
      <c r="U41" s="7"/>
      <c r="V41" s="9"/>
    </row>
    <row r="42" spans="1:22" ht="18" customHeight="1" x14ac:dyDescent="0.2">
      <c r="A42" s="17"/>
      <c r="B42" s="7"/>
      <c r="C42" s="7"/>
      <c r="D42" s="7"/>
      <c r="E42" s="63"/>
      <c r="F42" s="63"/>
      <c r="G42" s="63"/>
      <c r="H42" s="63"/>
      <c r="I42" s="63"/>
      <c r="J42" s="63"/>
      <c r="K42" s="63"/>
      <c r="L42" s="63"/>
      <c r="M42" s="63"/>
      <c r="N42" s="63"/>
      <c r="O42" s="63"/>
      <c r="P42" s="63"/>
      <c r="Q42" s="7"/>
      <c r="R42" s="7"/>
      <c r="S42" s="7"/>
      <c r="T42" s="7"/>
      <c r="U42" s="7"/>
      <c r="V42" s="9"/>
    </row>
    <row r="43" spans="1:22" ht="13" customHeight="1" x14ac:dyDescent="0.2">
      <c r="A43" s="17"/>
      <c r="B43" s="7"/>
      <c r="C43" s="7"/>
      <c r="D43" s="7"/>
      <c r="E43" s="63"/>
      <c r="F43" s="63"/>
      <c r="G43" s="63"/>
      <c r="H43" s="63"/>
      <c r="I43" s="63"/>
      <c r="J43" s="63"/>
      <c r="K43" s="63"/>
      <c r="L43" s="63"/>
      <c r="M43" s="63"/>
      <c r="N43" s="63"/>
      <c r="O43" s="63"/>
      <c r="P43" s="63"/>
      <c r="Q43" s="7"/>
      <c r="R43" s="7"/>
      <c r="S43" s="7"/>
      <c r="T43" s="7"/>
      <c r="U43" s="7"/>
      <c r="V43" s="9"/>
    </row>
    <row r="44" spans="1:22" ht="19" x14ac:dyDescent="0.2">
      <c r="A44" s="17"/>
      <c r="B44" s="7"/>
      <c r="C44" s="7"/>
      <c r="D44" s="7"/>
      <c r="E44" s="64" t="s">
        <v>14</v>
      </c>
      <c r="F44" s="64"/>
      <c r="G44" s="65" t="s">
        <v>15</v>
      </c>
      <c r="H44" s="65"/>
      <c r="I44" s="27"/>
      <c r="J44" s="27"/>
      <c r="K44" s="27"/>
      <c r="L44" s="27"/>
      <c r="M44" s="27"/>
      <c r="N44" s="27"/>
      <c r="O44" s="27"/>
      <c r="P44" s="27"/>
      <c r="Q44" s="7"/>
      <c r="R44" s="7"/>
      <c r="S44" s="7"/>
      <c r="T44" s="7"/>
      <c r="U44" s="7"/>
      <c r="V44" s="9"/>
    </row>
    <row r="45" spans="1:22" ht="18" x14ac:dyDescent="0.2">
      <c r="A45" s="17"/>
      <c r="B45" s="7"/>
      <c r="C45" s="7"/>
      <c r="D45" s="7"/>
      <c r="E45" s="7"/>
      <c r="F45" s="7"/>
      <c r="G45" s="27"/>
      <c r="H45" s="27"/>
      <c r="I45" s="27"/>
      <c r="J45" s="27"/>
      <c r="K45" s="27"/>
      <c r="L45" s="27"/>
      <c r="M45" s="27"/>
      <c r="N45" s="27"/>
      <c r="O45" s="27"/>
      <c r="P45" s="27"/>
      <c r="Q45" s="7"/>
      <c r="R45" s="7"/>
      <c r="S45" s="7"/>
      <c r="T45" s="7"/>
      <c r="U45" s="7"/>
      <c r="V45" s="9"/>
    </row>
    <row r="46" spans="1:22" ht="13" customHeight="1" x14ac:dyDescent="0.2">
      <c r="A46" s="17"/>
      <c r="B46" s="7"/>
      <c r="C46" s="7"/>
      <c r="D46" s="7"/>
      <c r="E46" s="27"/>
      <c r="F46" s="27"/>
      <c r="G46" s="27"/>
      <c r="H46" s="27"/>
      <c r="I46" s="27"/>
      <c r="J46" s="27"/>
      <c r="K46" s="27"/>
      <c r="L46" s="27"/>
      <c r="M46" s="27"/>
      <c r="N46" s="27"/>
      <c r="O46" s="27"/>
      <c r="P46" s="27"/>
      <c r="Q46" s="7"/>
      <c r="R46" s="7"/>
      <c r="S46" s="7"/>
      <c r="T46" s="7"/>
      <c r="U46" s="7"/>
      <c r="V46" s="9"/>
    </row>
    <row r="47" spans="1:22" x14ac:dyDescent="0.2">
      <c r="A47" s="17"/>
      <c r="B47" s="7"/>
      <c r="C47" s="7"/>
      <c r="D47" s="7"/>
      <c r="E47" s="7"/>
      <c r="F47" s="7"/>
      <c r="G47" s="7"/>
      <c r="H47" s="7"/>
      <c r="I47" s="7"/>
      <c r="J47" s="7"/>
      <c r="K47" s="7"/>
      <c r="L47" s="7"/>
      <c r="M47" s="7"/>
      <c r="N47" s="7"/>
      <c r="O47" s="7"/>
      <c r="P47" s="7"/>
      <c r="Q47" s="7"/>
      <c r="R47" s="7"/>
      <c r="S47" s="7"/>
      <c r="T47" s="7"/>
      <c r="U47" s="7"/>
      <c r="V47" s="9"/>
    </row>
    <row r="48" spans="1:22" x14ac:dyDescent="0.2">
      <c r="A48" s="17"/>
      <c r="B48" s="7"/>
      <c r="C48" s="7"/>
      <c r="D48" s="7"/>
      <c r="E48" s="7"/>
      <c r="F48" s="7"/>
      <c r="G48" s="7"/>
      <c r="H48" s="7"/>
      <c r="I48" s="7"/>
      <c r="J48" s="7"/>
      <c r="K48" s="7"/>
      <c r="L48" s="7"/>
      <c r="M48" s="7"/>
      <c r="N48" s="7"/>
      <c r="O48" s="7"/>
      <c r="P48" s="7"/>
      <c r="Q48" s="7"/>
      <c r="R48" s="7"/>
      <c r="S48" s="7"/>
      <c r="T48" s="7"/>
      <c r="U48" s="7"/>
      <c r="V48" s="9"/>
    </row>
    <row r="49" spans="1:22" ht="17" thickBot="1" x14ac:dyDescent="0.25">
      <c r="A49" s="26"/>
      <c r="B49" s="12"/>
      <c r="C49" s="12"/>
      <c r="D49" s="12"/>
      <c r="E49" s="12"/>
      <c r="F49" s="12"/>
      <c r="G49" s="12"/>
      <c r="H49" s="12"/>
      <c r="I49" s="12"/>
      <c r="J49" s="12"/>
      <c r="K49" s="12"/>
      <c r="L49" s="12"/>
      <c r="M49" s="12"/>
      <c r="N49" s="12"/>
      <c r="O49" s="12"/>
      <c r="P49" s="12"/>
      <c r="Q49" s="12"/>
      <c r="R49" s="12"/>
      <c r="S49" s="12"/>
      <c r="T49" s="12"/>
      <c r="U49" s="12"/>
      <c r="V49" s="13"/>
    </row>
    <row r="52" spans="1:22" x14ac:dyDescent="0.2">
      <c r="A52" s="7"/>
      <c r="B52" s="7"/>
      <c r="C52" s="7"/>
      <c r="D52" s="7"/>
      <c r="E52" s="7"/>
      <c r="F52" s="7"/>
      <c r="G52" s="7"/>
      <c r="H52" s="7"/>
      <c r="I52" s="7"/>
      <c r="J52" s="7"/>
      <c r="K52" s="7"/>
      <c r="L52" s="7"/>
      <c r="M52" s="7"/>
      <c r="N52" s="7"/>
      <c r="O52" s="7"/>
      <c r="P52" s="7"/>
      <c r="Q52" s="7"/>
      <c r="R52" s="7"/>
      <c r="S52" s="7"/>
      <c r="T52" s="7"/>
      <c r="U52" s="7"/>
      <c r="V52" s="7"/>
    </row>
    <row r="53" spans="1:22" ht="25" x14ac:dyDescent="0.25">
      <c r="A53" s="7"/>
      <c r="B53" s="7"/>
      <c r="C53" s="7"/>
      <c r="D53" s="7"/>
      <c r="E53" s="28" t="s">
        <v>16</v>
      </c>
      <c r="F53" s="7"/>
      <c r="G53" s="7"/>
      <c r="H53" s="7"/>
      <c r="I53" s="7"/>
      <c r="J53" s="7"/>
      <c r="K53" s="7"/>
      <c r="L53" s="7"/>
      <c r="M53" s="7"/>
      <c r="N53" s="7"/>
      <c r="O53" s="7"/>
      <c r="P53" s="7"/>
      <c r="Q53" s="7"/>
      <c r="R53" s="7"/>
      <c r="S53" s="7"/>
      <c r="T53" s="7"/>
      <c r="U53" s="7"/>
      <c r="V53" s="7"/>
    </row>
    <row r="54" spans="1:22" x14ac:dyDescent="0.2">
      <c r="A54" s="7"/>
      <c r="B54" s="7"/>
      <c r="C54" s="7"/>
      <c r="D54" s="7"/>
      <c r="E54" s="51" t="s">
        <v>36</v>
      </c>
      <c r="F54" s="51"/>
      <c r="G54" s="51"/>
      <c r="H54" s="51"/>
      <c r="I54" s="51"/>
      <c r="J54" s="51"/>
      <c r="K54" s="51"/>
      <c r="L54" s="51"/>
      <c r="M54" s="51"/>
      <c r="N54" s="51"/>
      <c r="O54" s="51"/>
      <c r="P54" s="51"/>
      <c r="Q54" s="7"/>
      <c r="R54" s="7"/>
      <c r="S54" s="7"/>
      <c r="T54" s="7"/>
      <c r="U54" s="7"/>
      <c r="V54" s="7"/>
    </row>
    <row r="55" spans="1:22" ht="13" customHeight="1" x14ac:dyDescent="0.2">
      <c r="A55" s="7"/>
      <c r="B55" s="7"/>
      <c r="C55" s="7"/>
      <c r="D55" s="7"/>
      <c r="E55" s="51"/>
      <c r="F55" s="51"/>
      <c r="G55" s="51"/>
      <c r="H55" s="51"/>
      <c r="I55" s="51"/>
      <c r="J55" s="51"/>
      <c r="K55" s="51"/>
      <c r="L55" s="51"/>
      <c r="M55" s="51"/>
      <c r="N55" s="51"/>
      <c r="O55" s="51"/>
      <c r="P55" s="51"/>
      <c r="Q55" s="7"/>
      <c r="R55" s="7"/>
      <c r="S55" s="7"/>
      <c r="T55" s="7"/>
      <c r="U55" s="7"/>
      <c r="V55" s="7"/>
    </row>
    <row r="56" spans="1:22" ht="13" customHeight="1" x14ac:dyDescent="0.2">
      <c r="A56" s="7"/>
      <c r="B56" s="7"/>
      <c r="C56" s="7"/>
      <c r="D56" s="7"/>
      <c r="E56" s="51"/>
      <c r="F56" s="51"/>
      <c r="G56" s="51"/>
      <c r="H56" s="51"/>
      <c r="I56" s="51"/>
      <c r="J56" s="51"/>
      <c r="K56" s="51"/>
      <c r="L56" s="51"/>
      <c r="M56" s="51"/>
      <c r="N56" s="51"/>
      <c r="O56" s="51"/>
      <c r="P56" s="51"/>
      <c r="Q56" s="7"/>
      <c r="R56" s="7"/>
      <c r="S56" s="7"/>
      <c r="T56" s="7"/>
      <c r="U56" s="7"/>
      <c r="V56" s="7"/>
    </row>
    <row r="57" spans="1:22" ht="18" x14ac:dyDescent="0.2">
      <c r="A57" s="7"/>
      <c r="B57" s="7"/>
      <c r="C57" s="7"/>
      <c r="D57" s="7"/>
      <c r="E57" s="52" t="s">
        <v>38</v>
      </c>
      <c r="F57" s="53"/>
      <c r="G57" s="53"/>
      <c r="H57" s="53"/>
      <c r="I57" s="54"/>
      <c r="J57" s="33"/>
      <c r="K57" s="33"/>
      <c r="L57" s="33"/>
      <c r="M57" s="33"/>
      <c r="N57" s="33"/>
      <c r="O57" s="33"/>
      <c r="P57" s="33"/>
      <c r="Q57" s="7"/>
      <c r="R57" s="7"/>
      <c r="S57" s="7"/>
      <c r="T57" s="7"/>
      <c r="U57" s="7"/>
      <c r="V57" s="7"/>
    </row>
    <row r="58" spans="1:22" ht="17" customHeight="1" thickBot="1" x14ac:dyDescent="0.25">
      <c r="A58" s="7"/>
      <c r="B58" s="7"/>
      <c r="C58" s="7"/>
      <c r="D58" s="7"/>
      <c r="E58" s="7"/>
      <c r="F58" s="34"/>
      <c r="G58" s="33"/>
      <c r="H58" s="33"/>
      <c r="I58" s="33"/>
      <c r="J58" s="33"/>
      <c r="K58" s="33"/>
      <c r="L58" s="33"/>
      <c r="M58" s="33"/>
      <c r="N58" s="33"/>
      <c r="O58" s="33"/>
      <c r="P58" s="33"/>
      <c r="Q58" s="7"/>
      <c r="R58" s="7"/>
      <c r="S58" s="7"/>
      <c r="T58" s="7"/>
      <c r="U58" s="7"/>
      <c r="V58" s="7"/>
    </row>
    <row r="59" spans="1:22" ht="16" customHeight="1" x14ac:dyDescent="0.2">
      <c r="A59" s="7"/>
      <c r="B59" s="7"/>
      <c r="C59" s="7"/>
      <c r="D59" s="7"/>
      <c r="E59" s="66"/>
      <c r="F59" s="67"/>
      <c r="G59" s="70" t="s">
        <v>25</v>
      </c>
      <c r="H59" s="71"/>
      <c r="I59" s="74" t="s">
        <v>21</v>
      </c>
      <c r="J59" s="75"/>
      <c r="K59" s="76"/>
      <c r="L59" s="74" t="s">
        <v>22</v>
      </c>
      <c r="M59" s="76"/>
      <c r="N59" s="75" t="s">
        <v>23</v>
      </c>
      <c r="O59" s="75"/>
      <c r="P59" s="76"/>
      <c r="Q59" s="7"/>
      <c r="R59" s="7"/>
      <c r="S59" s="7"/>
      <c r="T59" s="7"/>
      <c r="U59" s="7"/>
      <c r="V59" s="7"/>
    </row>
    <row r="60" spans="1:22" ht="17" thickBot="1" x14ac:dyDescent="0.25">
      <c r="A60" s="7"/>
      <c r="B60" s="7"/>
      <c r="C60" s="7"/>
      <c r="D60" s="7"/>
      <c r="E60" s="68"/>
      <c r="F60" s="69"/>
      <c r="G60" s="72"/>
      <c r="H60" s="73"/>
      <c r="I60" s="77"/>
      <c r="J60" s="78"/>
      <c r="K60" s="79"/>
      <c r="L60" s="80"/>
      <c r="M60" s="81"/>
      <c r="N60" s="78"/>
      <c r="O60" s="78"/>
      <c r="P60" s="79"/>
      <c r="Q60" s="7"/>
      <c r="R60" s="7"/>
      <c r="S60" s="7"/>
      <c r="T60" s="7"/>
      <c r="U60" s="7"/>
      <c r="V60" s="7"/>
    </row>
    <row r="61" spans="1:22" ht="18" customHeight="1" x14ac:dyDescent="0.2">
      <c r="A61" s="7"/>
      <c r="B61" s="7"/>
      <c r="C61" s="7"/>
      <c r="D61" s="7"/>
      <c r="E61" s="102">
        <v>5</v>
      </c>
      <c r="F61" s="103"/>
      <c r="G61" s="106">
        <f>E61*0.2*60*24</f>
        <v>1440</v>
      </c>
      <c r="H61" s="107"/>
      <c r="I61" s="110">
        <f>G61*30*0.12*N36</f>
        <v>5184</v>
      </c>
      <c r="J61" s="111"/>
      <c r="K61" s="112"/>
      <c r="L61" s="96">
        <f>I61*12</f>
        <v>62208</v>
      </c>
      <c r="M61" s="97"/>
      <c r="N61" s="111">
        <f>L61*10</f>
        <v>622080</v>
      </c>
      <c r="O61" s="111"/>
      <c r="P61" s="116"/>
      <c r="Q61" s="7"/>
      <c r="R61" s="7"/>
      <c r="S61" s="7"/>
      <c r="T61" s="7"/>
      <c r="U61" s="7"/>
      <c r="V61" s="7"/>
    </row>
    <row r="62" spans="1:22" ht="18" customHeight="1" x14ac:dyDescent="0.2">
      <c r="A62" s="7"/>
      <c r="B62" s="7"/>
      <c r="C62" s="7"/>
      <c r="D62" s="7"/>
      <c r="E62" s="104"/>
      <c r="F62" s="105"/>
      <c r="G62" s="108"/>
      <c r="H62" s="109"/>
      <c r="I62" s="113"/>
      <c r="J62" s="114"/>
      <c r="K62" s="115"/>
      <c r="L62" s="96"/>
      <c r="M62" s="97"/>
      <c r="N62" s="114"/>
      <c r="O62" s="114"/>
      <c r="P62" s="117"/>
      <c r="Q62" s="7"/>
      <c r="R62" s="7"/>
      <c r="S62" s="7"/>
      <c r="T62" s="7"/>
      <c r="U62" s="7"/>
      <c r="V62" s="7"/>
    </row>
    <row r="63" spans="1:22" ht="18" customHeight="1" x14ac:dyDescent="0.2">
      <c r="A63" s="7"/>
      <c r="B63" s="7"/>
      <c r="C63" s="7"/>
      <c r="D63" s="7"/>
      <c r="E63" s="84"/>
      <c r="F63" s="85"/>
      <c r="G63" s="88"/>
      <c r="H63" s="89"/>
      <c r="I63" s="93"/>
      <c r="J63" s="94"/>
      <c r="K63" s="95"/>
      <c r="L63" s="98"/>
      <c r="M63" s="99"/>
      <c r="N63" s="94"/>
      <c r="O63" s="94"/>
      <c r="P63" s="101"/>
      <c r="Q63" s="7"/>
      <c r="R63" s="7"/>
      <c r="S63" s="7"/>
      <c r="T63" s="7"/>
      <c r="U63" s="7"/>
      <c r="V63" s="7"/>
    </row>
    <row r="64" spans="1:22" ht="18" customHeight="1" x14ac:dyDescent="0.2">
      <c r="A64" s="7"/>
      <c r="B64" s="7"/>
      <c r="C64" s="7"/>
      <c r="D64" s="7"/>
      <c r="E64" s="82">
        <v>10</v>
      </c>
      <c r="F64" s="83"/>
      <c r="G64" s="86">
        <f>E64*60*24*0.2</f>
        <v>2880</v>
      </c>
      <c r="H64" s="87"/>
      <c r="I64" s="90">
        <f>G64*N36*30*0.12</f>
        <v>10368</v>
      </c>
      <c r="J64" s="91"/>
      <c r="K64" s="92"/>
      <c r="L64" s="96">
        <f>I64*12</f>
        <v>124416</v>
      </c>
      <c r="M64" s="97"/>
      <c r="N64" s="91">
        <f>L64*10</f>
        <v>1244160</v>
      </c>
      <c r="O64" s="91"/>
      <c r="P64" s="100"/>
      <c r="Q64" s="7"/>
      <c r="R64" s="7"/>
      <c r="S64" s="7"/>
      <c r="T64" s="7"/>
      <c r="U64" s="7"/>
      <c r="V64" s="7"/>
    </row>
    <row r="65" spans="1:22" ht="18" customHeight="1" x14ac:dyDescent="0.2">
      <c r="A65" s="7"/>
      <c r="B65" s="7"/>
      <c r="C65" s="7"/>
      <c r="D65" s="7"/>
      <c r="E65" s="84"/>
      <c r="F65" s="85"/>
      <c r="G65" s="88"/>
      <c r="H65" s="89"/>
      <c r="I65" s="93"/>
      <c r="J65" s="94"/>
      <c r="K65" s="95"/>
      <c r="L65" s="98"/>
      <c r="M65" s="99"/>
      <c r="N65" s="94"/>
      <c r="O65" s="94"/>
      <c r="P65" s="101"/>
      <c r="Q65" s="7"/>
      <c r="R65" s="7"/>
      <c r="S65" s="7"/>
      <c r="T65" s="7"/>
      <c r="U65" s="7"/>
      <c r="V65" s="7"/>
    </row>
    <row r="66" spans="1:22" ht="18" customHeight="1" x14ac:dyDescent="0.2">
      <c r="A66" s="7"/>
      <c r="B66" s="7"/>
      <c r="C66" s="7"/>
      <c r="D66" s="7"/>
      <c r="E66" s="82">
        <v>20</v>
      </c>
      <c r="F66" s="83"/>
      <c r="G66" s="120">
        <f>E66*60*24*0.2</f>
        <v>5760</v>
      </c>
      <c r="H66" s="109"/>
      <c r="I66" s="90">
        <f>G66*30*0.12*N36</f>
        <v>20736</v>
      </c>
      <c r="J66" s="91"/>
      <c r="K66" s="92"/>
      <c r="L66" s="126">
        <f>I66*12</f>
        <v>248832</v>
      </c>
      <c r="M66" s="126"/>
      <c r="N66" s="90">
        <f>L66*10</f>
        <v>2488320</v>
      </c>
      <c r="O66" s="91"/>
      <c r="P66" s="100"/>
      <c r="Q66" s="7"/>
      <c r="R66" s="7"/>
      <c r="S66" s="7"/>
      <c r="T66" s="7"/>
      <c r="U66" s="7"/>
      <c r="V66" s="7"/>
    </row>
    <row r="67" spans="1:22" x14ac:dyDescent="0.2">
      <c r="A67" s="7"/>
      <c r="B67" s="7"/>
      <c r="C67" s="7"/>
      <c r="D67" s="7"/>
      <c r="E67" s="104"/>
      <c r="F67" s="105"/>
      <c r="G67" s="120"/>
      <c r="H67" s="109"/>
      <c r="I67" s="113"/>
      <c r="J67" s="114"/>
      <c r="K67" s="115"/>
      <c r="L67" s="126"/>
      <c r="M67" s="126"/>
      <c r="N67" s="113"/>
      <c r="O67" s="114"/>
      <c r="P67" s="117"/>
      <c r="Q67" s="7"/>
      <c r="R67" s="7"/>
      <c r="S67" s="7"/>
      <c r="T67" s="7"/>
      <c r="U67" s="7"/>
      <c r="V67" s="7"/>
    </row>
    <row r="68" spans="1:22" ht="17" thickBot="1" x14ac:dyDescent="0.25">
      <c r="A68" s="7"/>
      <c r="B68" s="7"/>
      <c r="C68" s="7"/>
      <c r="D68" s="7"/>
      <c r="E68" s="118"/>
      <c r="F68" s="119"/>
      <c r="G68" s="121"/>
      <c r="H68" s="122"/>
      <c r="I68" s="123"/>
      <c r="J68" s="124"/>
      <c r="K68" s="125"/>
      <c r="L68" s="127"/>
      <c r="M68" s="127"/>
      <c r="N68" s="123"/>
      <c r="O68" s="124"/>
      <c r="P68" s="128"/>
      <c r="Q68" s="7"/>
      <c r="R68" s="7"/>
      <c r="S68" s="7"/>
      <c r="T68" s="7"/>
      <c r="U68" s="7"/>
      <c r="V68" s="7"/>
    </row>
    <row r="69" spans="1:22" x14ac:dyDescent="0.2">
      <c r="A69" s="7"/>
      <c r="B69" s="7"/>
      <c r="C69" s="7"/>
      <c r="D69" s="7"/>
      <c r="E69" s="7"/>
      <c r="F69" s="7"/>
      <c r="G69" s="7"/>
      <c r="H69" s="7"/>
      <c r="I69" s="7"/>
      <c r="J69" s="7"/>
      <c r="K69" s="7"/>
      <c r="L69" s="7"/>
      <c r="M69" s="7"/>
      <c r="N69" s="7"/>
      <c r="O69" s="7"/>
      <c r="P69" s="7"/>
      <c r="Q69" s="7"/>
      <c r="R69" s="7"/>
      <c r="S69" s="7"/>
      <c r="T69" s="7"/>
      <c r="U69" s="7"/>
      <c r="V69" s="7"/>
    </row>
    <row r="70" spans="1:22" x14ac:dyDescent="0.2">
      <c r="A70" s="7"/>
      <c r="B70" s="7"/>
      <c r="C70" s="7"/>
      <c r="D70" s="7"/>
      <c r="E70" s="7"/>
      <c r="F70" s="7"/>
      <c r="G70" s="7"/>
      <c r="H70" s="7"/>
      <c r="I70" s="7"/>
      <c r="J70" s="7"/>
      <c r="K70" s="7"/>
      <c r="L70" s="7"/>
      <c r="M70" s="7"/>
      <c r="N70" s="7"/>
      <c r="O70" s="7"/>
      <c r="P70" s="7"/>
      <c r="Q70" s="7"/>
      <c r="R70" s="7"/>
      <c r="S70" s="7"/>
      <c r="T70" s="7"/>
      <c r="U70" s="7"/>
      <c r="V70" s="7"/>
    </row>
    <row r="71" spans="1:22" ht="27" x14ac:dyDescent="0.35">
      <c r="A71" s="7"/>
      <c r="B71" s="7"/>
      <c r="C71" s="7"/>
      <c r="D71" s="7"/>
      <c r="E71" s="31" t="s">
        <v>27</v>
      </c>
      <c r="F71" s="7"/>
      <c r="G71" s="7"/>
      <c r="H71" s="7"/>
      <c r="I71" s="7"/>
      <c r="J71" s="7"/>
      <c r="K71" s="7"/>
      <c r="L71" s="7"/>
      <c r="M71" s="7"/>
      <c r="N71" s="7"/>
      <c r="O71" s="7"/>
      <c r="P71" s="7"/>
      <c r="Q71" s="7"/>
      <c r="R71" s="7"/>
      <c r="S71" s="7"/>
      <c r="T71" s="7"/>
      <c r="U71" s="7"/>
      <c r="V71" s="7"/>
    </row>
    <row r="72" spans="1:22" ht="16" customHeight="1" x14ac:dyDescent="0.25">
      <c r="A72" s="7"/>
      <c r="B72" s="7"/>
      <c r="C72" s="7"/>
      <c r="D72" s="7"/>
      <c r="E72" s="32" t="s">
        <v>28</v>
      </c>
      <c r="F72" s="32"/>
      <c r="G72" s="32"/>
      <c r="H72" s="32"/>
      <c r="I72" s="32"/>
      <c r="J72" s="32"/>
      <c r="K72" s="32"/>
      <c r="L72" s="32"/>
      <c r="M72" s="32"/>
      <c r="N72" s="7"/>
      <c r="O72" s="7"/>
      <c r="P72" s="7"/>
      <c r="Q72" s="7"/>
      <c r="R72" s="7"/>
      <c r="S72" s="7"/>
      <c r="T72" s="7"/>
      <c r="U72" s="7"/>
      <c r="V72" s="7"/>
    </row>
    <row r="73" spans="1:22" ht="19" x14ac:dyDescent="0.25">
      <c r="A73" s="7"/>
      <c r="B73" s="7"/>
      <c r="C73" s="7"/>
      <c r="D73" s="7"/>
      <c r="E73" s="32" t="s">
        <v>29</v>
      </c>
      <c r="F73" s="32"/>
      <c r="G73" s="32"/>
      <c r="H73" s="32"/>
      <c r="I73" s="32"/>
      <c r="J73" s="32"/>
      <c r="K73" s="32"/>
      <c r="L73" s="32"/>
      <c r="M73" s="32"/>
      <c r="N73" s="7"/>
      <c r="O73" s="7"/>
      <c r="P73" s="7"/>
      <c r="Q73" s="7"/>
      <c r="R73" s="7"/>
      <c r="S73" s="7"/>
      <c r="T73" s="7"/>
      <c r="U73" s="7"/>
      <c r="V73" s="7"/>
    </row>
    <row r="74" spans="1:22" ht="19" x14ac:dyDescent="0.25">
      <c r="A74" s="7"/>
      <c r="B74" s="7"/>
      <c r="C74" s="7"/>
      <c r="D74" s="7"/>
      <c r="E74" s="32" t="s">
        <v>30</v>
      </c>
      <c r="F74" s="32"/>
      <c r="G74" s="32"/>
      <c r="H74" s="32"/>
      <c r="I74" s="32"/>
      <c r="J74" s="32"/>
      <c r="K74" s="32"/>
      <c r="L74" s="32"/>
      <c r="M74" s="32"/>
      <c r="N74" s="7"/>
      <c r="O74" s="7"/>
      <c r="P74" s="7"/>
      <c r="Q74" s="7"/>
      <c r="R74" s="7"/>
      <c r="S74" s="7"/>
      <c r="T74" s="7"/>
      <c r="U74" s="7"/>
      <c r="V74" s="7"/>
    </row>
    <row r="75" spans="1:22" ht="27" x14ac:dyDescent="0.35">
      <c r="A75" s="7"/>
      <c r="B75" s="7"/>
      <c r="C75" s="7"/>
      <c r="D75" s="7"/>
      <c r="E75" s="31"/>
      <c r="F75" s="7"/>
      <c r="G75" s="7"/>
      <c r="H75" s="7"/>
      <c r="I75" s="7"/>
      <c r="J75" s="7"/>
      <c r="K75" s="7"/>
      <c r="L75" s="7"/>
      <c r="M75" s="7"/>
      <c r="N75" s="7"/>
      <c r="O75" s="7"/>
      <c r="P75" s="7"/>
      <c r="Q75" s="7"/>
      <c r="R75" s="7"/>
      <c r="S75" s="7"/>
      <c r="T75" s="7"/>
      <c r="U75" s="7"/>
      <c r="V75" s="7"/>
    </row>
    <row r="76" spans="1:22" ht="24" customHeight="1" x14ac:dyDescent="0.35">
      <c r="A76" s="7"/>
      <c r="B76" s="7"/>
      <c r="C76" s="7"/>
      <c r="D76" s="7"/>
      <c r="E76" s="50" t="s">
        <v>40</v>
      </c>
      <c r="F76" s="50"/>
      <c r="G76" s="50"/>
      <c r="H76" s="50"/>
      <c r="I76" s="50"/>
      <c r="J76" s="43"/>
      <c r="K76" s="7"/>
      <c r="L76" s="7"/>
      <c r="M76" s="7"/>
      <c r="N76" s="7"/>
      <c r="O76" s="7"/>
      <c r="P76" s="7"/>
      <c r="Q76" s="7"/>
      <c r="R76" s="7"/>
      <c r="S76" s="7"/>
      <c r="T76" s="7"/>
      <c r="U76" s="7"/>
      <c r="V76" s="7"/>
    </row>
    <row r="77" spans="1:22" ht="19" customHeight="1" x14ac:dyDescent="0.25">
      <c r="A77" s="7"/>
      <c r="B77" s="7"/>
      <c r="C77" s="7"/>
      <c r="D77" s="7"/>
      <c r="E77" s="7"/>
      <c r="F77" s="7"/>
      <c r="G77" s="7"/>
      <c r="H77" s="44"/>
      <c r="I77" s="7"/>
      <c r="J77" s="32"/>
      <c r="K77" s="7"/>
      <c r="L77" s="7"/>
      <c r="M77" s="7"/>
      <c r="N77" s="7"/>
      <c r="O77" s="7"/>
      <c r="P77" s="7"/>
      <c r="Q77" s="7"/>
      <c r="R77" s="7"/>
      <c r="S77" s="7"/>
      <c r="T77" s="7"/>
      <c r="U77" s="7"/>
      <c r="V77" s="7"/>
    </row>
    <row r="78" spans="1:22" ht="19" x14ac:dyDescent="0.25">
      <c r="A78" s="7"/>
      <c r="B78" s="7"/>
      <c r="C78" s="7"/>
      <c r="D78" s="7"/>
      <c r="E78" s="7"/>
      <c r="F78" s="7"/>
      <c r="G78" s="7"/>
      <c r="H78" s="44"/>
      <c r="I78" s="7"/>
      <c r="J78" s="32"/>
      <c r="K78" s="7"/>
      <c r="L78" s="7"/>
      <c r="M78" s="7"/>
      <c r="N78" s="7"/>
      <c r="O78" s="7"/>
      <c r="P78" s="7"/>
      <c r="Q78" s="7"/>
      <c r="R78" s="7"/>
      <c r="S78" s="7"/>
      <c r="T78" s="7"/>
      <c r="U78" s="7"/>
      <c r="V78" s="7"/>
    </row>
    <row r="79" spans="1:22" ht="20" customHeight="1" x14ac:dyDescent="0.3">
      <c r="A79" s="7"/>
      <c r="B79" s="7"/>
      <c r="C79" s="7"/>
      <c r="D79" s="7"/>
      <c r="E79" s="7"/>
      <c r="F79" s="7"/>
      <c r="G79" s="45" t="s">
        <v>33</v>
      </c>
      <c r="H79" s="46"/>
      <c r="I79" s="46"/>
      <c r="J79" s="32"/>
      <c r="K79" s="7"/>
      <c r="L79" s="7"/>
      <c r="M79" s="7"/>
      <c r="N79" s="7"/>
      <c r="O79" s="7"/>
      <c r="P79" s="7"/>
      <c r="Q79" s="7"/>
      <c r="R79" s="7"/>
      <c r="S79" s="7"/>
      <c r="T79" s="7"/>
      <c r="U79" s="7"/>
      <c r="V79" s="7"/>
    </row>
    <row r="80" spans="1:22" ht="22" x14ac:dyDescent="0.3">
      <c r="A80" s="7"/>
      <c r="B80" s="7"/>
      <c r="C80" s="7"/>
      <c r="D80" s="7"/>
      <c r="E80" s="7"/>
      <c r="F80" s="7"/>
      <c r="G80" s="47" t="s">
        <v>39</v>
      </c>
      <c r="H80" s="46"/>
      <c r="I80" s="46"/>
      <c r="J80" s="32"/>
      <c r="K80" s="7"/>
      <c r="L80" s="7"/>
      <c r="M80" s="7"/>
      <c r="N80" s="7"/>
      <c r="O80" s="7"/>
      <c r="P80" s="7"/>
      <c r="Q80" s="7"/>
      <c r="R80" s="7"/>
      <c r="S80" s="7"/>
      <c r="T80" s="7"/>
      <c r="U80" s="7"/>
      <c r="V80" s="7"/>
    </row>
    <row r="81" spans="1:22" ht="22" x14ac:dyDescent="0.3">
      <c r="A81" s="7"/>
      <c r="B81" s="7"/>
      <c r="C81" s="7"/>
      <c r="D81" s="7"/>
      <c r="E81" s="7"/>
      <c r="F81" s="7"/>
      <c r="G81" s="46"/>
      <c r="H81" s="46"/>
      <c r="I81" s="46"/>
      <c r="J81" s="7"/>
      <c r="K81" s="7"/>
      <c r="L81" s="7"/>
      <c r="M81" s="7"/>
      <c r="N81" s="7"/>
      <c r="O81" s="7"/>
      <c r="P81" s="7"/>
      <c r="Q81" s="7"/>
      <c r="R81" s="7"/>
      <c r="S81" s="7"/>
      <c r="T81" s="7"/>
      <c r="U81" s="7"/>
      <c r="V81" s="7"/>
    </row>
    <row r="82" spans="1:22" ht="22" x14ac:dyDescent="0.3">
      <c r="A82" s="7"/>
      <c r="B82" s="7"/>
      <c r="C82" s="7"/>
      <c r="D82" s="7"/>
      <c r="E82" s="7"/>
      <c r="F82" s="7"/>
      <c r="G82" s="48" t="s">
        <v>34</v>
      </c>
      <c r="H82" s="47" t="s">
        <v>35</v>
      </c>
      <c r="I82" s="46"/>
      <c r="J82" s="7"/>
      <c r="K82" s="7"/>
      <c r="L82" s="7"/>
      <c r="M82" s="7"/>
      <c r="N82" s="7"/>
      <c r="O82" s="7"/>
      <c r="P82" s="7"/>
      <c r="Q82" s="7"/>
      <c r="R82" s="7"/>
      <c r="S82" s="7"/>
      <c r="T82" s="7"/>
      <c r="U82" s="7"/>
      <c r="V82" s="7"/>
    </row>
    <row r="83" spans="1:22" ht="22" x14ac:dyDescent="0.3">
      <c r="A83" s="7"/>
      <c r="B83" s="7"/>
      <c r="C83" s="7"/>
      <c r="D83" s="7"/>
      <c r="E83" s="7"/>
      <c r="F83" s="7"/>
      <c r="G83" s="47" t="s">
        <v>32</v>
      </c>
      <c r="H83" s="49" t="s">
        <v>31</v>
      </c>
      <c r="I83" s="46"/>
      <c r="J83" s="7"/>
      <c r="K83" s="7"/>
      <c r="L83" s="7"/>
      <c r="M83" s="7"/>
      <c r="N83" s="7"/>
      <c r="O83" s="7"/>
      <c r="P83" s="7"/>
      <c r="Q83" s="7"/>
      <c r="R83" s="7"/>
      <c r="S83" s="7"/>
      <c r="T83" s="7"/>
      <c r="U83" s="7"/>
      <c r="V83" s="7"/>
    </row>
    <row r="84" spans="1:22" ht="22" x14ac:dyDescent="0.3">
      <c r="A84" s="7"/>
      <c r="B84" s="7"/>
      <c r="C84" s="7"/>
      <c r="D84" s="7"/>
      <c r="E84" s="7"/>
      <c r="F84" s="7"/>
      <c r="G84" s="46"/>
      <c r="H84" s="46"/>
      <c r="I84" s="46"/>
      <c r="J84" s="7"/>
      <c r="K84" s="7"/>
      <c r="L84" s="7"/>
      <c r="M84" s="7"/>
      <c r="N84" s="7"/>
      <c r="O84" s="7"/>
      <c r="P84" s="7"/>
      <c r="Q84" s="7"/>
      <c r="R84" s="7"/>
      <c r="S84" s="7"/>
      <c r="T84" s="7"/>
      <c r="U84" s="7"/>
      <c r="V84" s="7"/>
    </row>
    <row r="85" spans="1:22" x14ac:dyDescent="0.2">
      <c r="A85" s="7"/>
      <c r="B85" s="7"/>
      <c r="C85" s="7"/>
      <c r="D85" s="7"/>
      <c r="E85" s="7"/>
      <c r="F85" s="7"/>
      <c r="G85" s="7"/>
      <c r="H85" s="7"/>
      <c r="I85" s="7"/>
      <c r="J85" s="7"/>
      <c r="K85" s="7"/>
      <c r="L85" s="7"/>
      <c r="M85" s="7"/>
      <c r="N85" s="7"/>
      <c r="O85" s="7"/>
      <c r="P85" s="7"/>
      <c r="Q85" s="7"/>
      <c r="R85" s="7"/>
      <c r="S85" s="7"/>
      <c r="T85" s="7"/>
      <c r="U85" s="7"/>
      <c r="V85" s="7"/>
    </row>
    <row r="86" spans="1:22" x14ac:dyDescent="0.2">
      <c r="A86" s="7"/>
      <c r="B86" s="7"/>
      <c r="C86" s="7"/>
      <c r="D86" s="7"/>
      <c r="E86" s="7"/>
      <c r="F86" s="7"/>
      <c r="G86" s="7"/>
      <c r="H86" s="7"/>
      <c r="I86" s="7"/>
      <c r="J86" s="7"/>
      <c r="K86" s="7"/>
      <c r="L86" s="7"/>
      <c r="M86" s="7"/>
      <c r="N86" s="7"/>
      <c r="O86" s="7"/>
      <c r="P86" s="7"/>
      <c r="Q86" s="7"/>
      <c r="R86" s="7"/>
      <c r="S86" s="7"/>
      <c r="T86" s="7"/>
      <c r="U86" s="7"/>
      <c r="V86" s="7"/>
    </row>
    <row r="87" spans="1:22" x14ac:dyDescent="0.2">
      <c r="A87" s="7"/>
      <c r="B87" s="7"/>
      <c r="C87" s="7"/>
      <c r="D87" s="7"/>
      <c r="E87" s="7"/>
      <c r="F87" s="7"/>
      <c r="G87" s="7"/>
      <c r="H87" s="7"/>
      <c r="I87" s="7"/>
      <c r="J87" s="7"/>
      <c r="K87" s="7"/>
      <c r="L87" s="7"/>
      <c r="M87" s="7"/>
      <c r="N87" s="7"/>
      <c r="O87" s="7"/>
      <c r="P87" s="7"/>
      <c r="Q87" s="7"/>
      <c r="R87" s="7"/>
      <c r="S87" s="7"/>
      <c r="T87" s="7"/>
      <c r="U87" s="7"/>
      <c r="V87" s="7"/>
    </row>
    <row r="88" spans="1:22" x14ac:dyDescent="0.2">
      <c r="A88" s="7"/>
      <c r="B88" s="7"/>
      <c r="C88" s="7"/>
      <c r="D88" s="7"/>
      <c r="E88" s="7"/>
      <c r="F88" s="7"/>
      <c r="G88" s="7"/>
      <c r="H88" s="7"/>
      <c r="I88" s="7"/>
      <c r="J88" s="7"/>
      <c r="K88" s="7"/>
      <c r="L88" s="7"/>
      <c r="M88" s="7"/>
      <c r="N88" s="7"/>
      <c r="O88" s="7"/>
      <c r="P88" s="7"/>
      <c r="Q88" s="7"/>
      <c r="R88" s="7"/>
      <c r="S88" s="7"/>
      <c r="T88" s="7"/>
      <c r="U88" s="7"/>
      <c r="V88" s="7"/>
    </row>
    <row r="89" spans="1:22" x14ac:dyDescent="0.2">
      <c r="A89" s="7"/>
      <c r="B89" s="7"/>
      <c r="C89" s="7"/>
      <c r="D89" s="7"/>
      <c r="E89" s="7"/>
      <c r="F89" s="7"/>
      <c r="G89" s="7"/>
      <c r="H89" s="7"/>
      <c r="I89" s="7"/>
      <c r="J89" s="7"/>
      <c r="K89" s="7"/>
      <c r="L89" s="7"/>
      <c r="M89" s="7"/>
      <c r="N89" s="7"/>
      <c r="O89" s="7"/>
      <c r="P89" s="7"/>
      <c r="Q89" s="7"/>
      <c r="R89" s="7"/>
      <c r="S89" s="7"/>
      <c r="T89" s="7"/>
      <c r="U89" s="7"/>
      <c r="V89" s="7"/>
    </row>
    <row r="90" spans="1:22" x14ac:dyDescent="0.2">
      <c r="A90" s="7"/>
      <c r="B90" s="7"/>
      <c r="C90" s="7"/>
      <c r="D90" s="7"/>
      <c r="E90" s="7"/>
      <c r="F90" s="7"/>
      <c r="G90" s="7"/>
      <c r="H90" s="7"/>
      <c r="I90" s="7"/>
      <c r="J90" s="7"/>
      <c r="K90" s="7"/>
      <c r="L90" s="7"/>
      <c r="M90" s="7"/>
      <c r="N90" s="7"/>
      <c r="O90" s="7"/>
      <c r="P90" s="7"/>
      <c r="Q90" s="7"/>
      <c r="R90" s="7"/>
      <c r="S90" s="7"/>
      <c r="T90" s="7"/>
      <c r="U90" s="7"/>
      <c r="V90" s="7"/>
    </row>
  </sheetData>
  <sheetProtection sheet="1" objects="1" scenarios="1"/>
  <mergeCells count="29">
    <mergeCell ref="E66:F68"/>
    <mergeCell ref="G66:H68"/>
    <mergeCell ref="I66:K68"/>
    <mergeCell ref="L66:M68"/>
    <mergeCell ref="N66:P68"/>
    <mergeCell ref="I64:K65"/>
    <mergeCell ref="L64:M65"/>
    <mergeCell ref="N64:P65"/>
    <mergeCell ref="E61:F63"/>
    <mergeCell ref="G61:H63"/>
    <mergeCell ref="I61:K63"/>
    <mergeCell ref="L61:M63"/>
    <mergeCell ref="N61:P63"/>
    <mergeCell ref="E76:I76"/>
    <mergeCell ref="E54:P56"/>
    <mergeCell ref="E57:I57"/>
    <mergeCell ref="E2:P5"/>
    <mergeCell ref="E11:P22"/>
    <mergeCell ref="E23:P24"/>
    <mergeCell ref="E41:P43"/>
    <mergeCell ref="E44:F44"/>
    <mergeCell ref="G44:H44"/>
    <mergeCell ref="E59:F60"/>
    <mergeCell ref="G59:H60"/>
    <mergeCell ref="I59:K60"/>
    <mergeCell ref="L59:M60"/>
    <mergeCell ref="N59:P60"/>
    <mergeCell ref="E64:F65"/>
    <mergeCell ref="G64:H65"/>
  </mergeCells>
  <hyperlinks>
    <hyperlink ref="E44" r:id="rId1" xr:uid="{1F483A50-DB5A-2346-AD4D-EEB402211505}"/>
    <hyperlink ref="H83" r:id="rId2" xr:uid="{DD039857-0655-8544-8DFB-C8E8065EC2F6}"/>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a291b2-0d70-4519-95fe-dd6ccff2d423">
      <Terms xmlns="http://schemas.microsoft.com/office/infopath/2007/PartnerControls"/>
    </lcf76f155ced4ddcb4097134ff3c332f>
    <TaxCatchAll xmlns="abf6bb10-3fe9-4c09-bc85-13c5783daf1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23692A89D3D5C468D2ADD79B8852708" ma:contentTypeVersion="18" ma:contentTypeDescription="Opret et nyt dokument." ma:contentTypeScope="" ma:versionID="203d08ad281c974ace87643bff272868">
  <xsd:schema xmlns:xsd="http://www.w3.org/2001/XMLSchema" xmlns:xs="http://www.w3.org/2001/XMLSchema" xmlns:p="http://schemas.microsoft.com/office/2006/metadata/properties" xmlns:ns2="12a291b2-0d70-4519-95fe-dd6ccff2d423" xmlns:ns3="abf6bb10-3fe9-4c09-bc85-13c5783daf10" targetNamespace="http://schemas.microsoft.com/office/2006/metadata/properties" ma:root="true" ma:fieldsID="00b0d047e4854cac6dc9c201eabd3e47" ns2:_="" ns3:_="">
    <xsd:import namespace="12a291b2-0d70-4519-95fe-dd6ccff2d423"/>
    <xsd:import namespace="abf6bb10-3fe9-4c09-bc85-13c5783daf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a291b2-0d70-4519-95fe-dd6ccff2d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ledmærker" ma:readOnly="false" ma:fieldId="{5cf76f15-5ced-4ddc-b409-7134ff3c332f}" ma:taxonomyMulti="true" ma:sspId="7864d473-e429-424e-9a41-b907257c616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f6bb10-3fe9-4c09-bc85-13c5783daf10"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TaxCatchAll" ma:index="23" nillable="true" ma:displayName="Taxonomy Catch All Column" ma:hidden="true" ma:list="{a2dc3f94-b01c-4f12-b6f2-1372440cc23f}" ma:internalName="TaxCatchAll" ma:showField="CatchAllData" ma:web="abf6bb10-3fe9-4c09-bc85-13c5783daf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39B3B0-3107-42ED-A05A-70C769F2359E}">
  <ds:schemaRefs>
    <ds:schemaRef ds:uri="http://www.w3.org/XML/1998/namespace"/>
    <ds:schemaRef ds:uri="http://purl.org/dc/terms/"/>
    <ds:schemaRef ds:uri="http://purl.org/dc/dcmitype/"/>
    <ds:schemaRef ds:uri="http://purl.org/dc/elements/1.1/"/>
    <ds:schemaRef ds:uri="abf6bb10-3fe9-4c09-bc85-13c5783daf10"/>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12a291b2-0d70-4519-95fe-dd6ccff2d423"/>
  </ds:schemaRefs>
</ds:datastoreItem>
</file>

<file path=customXml/itemProps2.xml><?xml version="1.0" encoding="utf-8"?>
<ds:datastoreItem xmlns:ds="http://schemas.openxmlformats.org/officeDocument/2006/customXml" ds:itemID="{98CE6135-D639-49BF-A7BA-5845DB4DF7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a291b2-0d70-4519-95fe-dd6ccff2d423"/>
    <ds:schemaRef ds:uri="abf6bb10-3fe9-4c09-bc85-13c5783daf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77221E-0184-4C2D-8133-674E0AE438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Beregning af årlig omkostning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Jensen</dc:creator>
  <cp:lastModifiedBy>Mette Jensen</cp:lastModifiedBy>
  <dcterms:created xsi:type="dcterms:W3CDTF">2024-03-21T13:00:36Z</dcterms:created>
  <dcterms:modified xsi:type="dcterms:W3CDTF">2024-04-08T11:23:57Z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0x010100923692A89D3D5C468D2ADD79B8852708</vt:lpwstr>
  </property>
  <property fmtid="{D5CDD505-2E9C-101B-9397-08002B2CF9AE}" pid="3" name="MediaServiceImageTags">
    <vt:lpwstr/>
  </property>
</Properties>
</file>